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CF8E3201-C858-42EE-8DBB-7F191C7708C5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 s="1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/>
  <c r="L20" i="17"/>
  <c r="L19" i="17"/>
  <c r="N19" i="17" s="1"/>
  <c r="M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B19" i="16"/>
  <c r="AC19" i="16"/>
  <c r="L44" i="16"/>
  <c r="L43" i="16"/>
  <c r="M43" i="16"/>
  <c r="N43" i="16"/>
  <c r="L32" i="16"/>
  <c r="L31" i="16"/>
  <c r="M31" i="16"/>
  <c r="N31" i="16"/>
  <c r="L20" i="16"/>
  <c r="L19" i="16"/>
  <c r="M19" i="16"/>
  <c r="N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N43" i="15" s="1"/>
  <c r="M43" i="15"/>
  <c r="L32" i="15"/>
  <c r="L31" i="15"/>
  <c r="M31" i="15"/>
  <c r="N31" i="15"/>
  <c r="L20" i="15"/>
  <c r="L19" i="15"/>
  <c r="M19" i="15"/>
  <c r="N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N31" i="14" s="1"/>
  <c r="M31" i="14"/>
  <c r="L20" i="14"/>
  <c r="L19" i="14"/>
  <c r="M19" i="14"/>
  <c r="N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 s="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N19" i="10" s="1"/>
  <c r="M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 s="1"/>
  <c r="L20" i="6"/>
  <c r="L19" i="6"/>
  <c r="N19" i="6" s="1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N19" i="9" s="1"/>
  <c r="M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N19" i="8" s="1"/>
  <c r="M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C43" i="7" s="1"/>
  <c r="AB43" i="7"/>
  <c r="AA32" i="7"/>
  <c r="AA31" i="7"/>
  <c r="AC31" i="7" s="1"/>
  <c r="AB31" i="7"/>
  <c r="AA20" i="7"/>
  <c r="AA19" i="7"/>
  <c r="AC19" i="7" s="1"/>
  <c r="AB19" i="7"/>
  <c r="L44" i="7"/>
  <c r="L43" i="7"/>
  <c r="N43" i="7" s="1"/>
  <c r="M43" i="7"/>
  <c r="L32" i="7"/>
  <c r="L31" i="7"/>
  <c r="M31" i="7"/>
  <c r="N31" i="7"/>
  <c r="L20" i="7"/>
  <c r="L19" i="7"/>
  <c r="M19" i="7"/>
  <c r="N19" i="7"/>
  <c r="AA28" i="16"/>
  <c r="AB28" i="16"/>
  <c r="AA29" i="16"/>
  <c r="AB29" i="16"/>
  <c r="AA30" i="16"/>
  <c r="AB30" i="16"/>
  <c r="AB27" i="16"/>
  <c r="AA27" i="16"/>
  <c r="L27" i="12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L39" i="7" l="1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C41" i="7" s="1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R27" i="16" l="1"/>
  <c r="AQ30" i="1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AR16" i="10" s="1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R29" i="9" s="1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20" i="9" l="1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<sst xmlns="http://schemas.openxmlformats.org/spreadsheetml/2006/main" count="3300" uniqueCount="40">
  <si>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</si>
  <si>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</si>
  <si>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</si>
  <si>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</si>
  <si>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</si>
  <si>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</si>
  <si>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</si>
  <si>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</si>
  <si>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</si>
  <si>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</si>
  <si>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</si>
  <si>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</si>
  <si>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</si>
  <si>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</si>
  <si>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</si>
  <si>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</si>
  <si>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</si>
  <si>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</si>
  <si>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</si>
  <si>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</si>
  <si>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</si>
  <si>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</si>
  <si>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</si>
  <si>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</si>
  <si>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</si>
  <si>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</si>
  <si>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</si>
  <si>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</si>
  <si>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</si>
  <si>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</si>
  <si>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</si>
  <si>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</si>
  <si>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</si>
  <si>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</si>
  <si>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</si>
  <si>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</si>
  <si>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</si>
  <si>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</si>
  <si>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</si>
  <si>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2017 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</si>
</sst>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3" fontId="8" fillId="0" borderId="27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8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</cellXfs>
  <cellStyles count="2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10437390.000000002</v>
      </c>
      <c r="C15" s="2"/>
      <c r="D15" s="2">
        <v>4604760</v>
      </c>
      <c r="E15" s="2"/>
      <c r="F15" s="2">
        <v>2773600</v>
      </c>
      <c r="G15" s="2"/>
      <c r="H15" s="2">
        <v>25230920.000000004</v>
      </c>
      <c r="I15" s="2"/>
      <c r="J15" s="2">
        <v>0</v>
      </c>
      <c r="K15" s="2"/>
      <c r="L15" s="1">
        <f>B15+D15+F15+H15+J15</f>
        <v>43046670</v>
      </c>
      <c r="M15" s="13">
        <f>C15+E15+G15+I15+K15</f>
        <v>0</v>
      </c>
      <c r="N15" s="14">
        <f>L15+M15</f>
        <v>43046670</v>
      </c>
      <c r="P15" s="3" t="s">
        <v>12</v>
      </c>
      <c r="Q15" s="2">
        <v>2593</v>
      </c>
      <c r="R15" s="2">
        <v>0</v>
      </c>
      <c r="S15" s="2">
        <v>1210</v>
      </c>
      <c r="T15" s="2">
        <v>0</v>
      </c>
      <c r="U15" s="2">
        <v>346</v>
      </c>
      <c r="V15" s="2">
        <v>0</v>
      </c>
      <c r="W15" s="2">
        <v>5151</v>
      </c>
      <c r="X15" s="2">
        <v>0</v>
      </c>
      <c r="Y15" s="2">
        <v>142</v>
      </c>
      <c r="Z15" s="2">
        <v>0</v>
      </c>
      <c r="AA15" s="1">
        <f>Q15+S15+U15+W15+Y15</f>
        <v>9442</v>
      </c>
      <c r="AB15" s="13">
        <f>R15+T15+V15+X15+Z15</f>
        <v>0</v>
      </c>
      <c r="AC15" s="14">
        <f>AA15+AB15</f>
        <v>9442</v>
      </c>
      <c r="AE15" s="3" t="s">
        <v>12</v>
      </c>
      <c r="AF15" s="2">
        <f>IFERROR(B15/Q15, "N.A.")</f>
        <v>4025.2178943308918</v>
      </c>
      <c r="AG15" s="2" t="str">
        <f t="shared" ref="AG15:AP19" si="0">IFERROR(C15/R15, "N.A.")</f>
        <v>N.A.</v>
      </c>
      <c r="AH15" s="2">
        <f t="shared" si="0"/>
        <v>3805.586776859504</v>
      </c>
      <c r="AI15" s="2" t="str">
        <f t="shared" si="0"/>
        <v>N.A.</v>
      </c>
      <c r="AJ15" s="2">
        <f t="shared" si="0"/>
        <v>8016.184971098266</v>
      </c>
      <c r="AK15" s="2" t="str">
        <f t="shared" si="0"/>
        <v>N.A.</v>
      </c>
      <c r="AL15" s="2">
        <f t="shared" si="0"/>
        <v>4898.2566491943317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4559.0626985808094</v>
      </c>
      <c r="AQ15" s="13" t="str">
        <f t="shared" ref="AQ15" si="1">IFERROR(M15/AB15, "N.A.")</f>
        <v>N.A.</v>
      </c>
      <c r="AR15" s="14">
        <f t="shared" ref="AR15" si="2">IFERROR(N15/AC15, "N.A.")</f>
        <v>4559.0626985808094</v>
      </c>
    </row>
    <row r="16" spans="1:44" ht="15" customHeight="1" thickBot="1" x14ac:dyDescent="0.3">
      <c r="A16" s="3" t="s">
        <v>13</v>
      </c>
      <c r="B16" s="2">
        <v>4983840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4983840</v>
      </c>
      <c r="M16" s="13">
        <f t="shared" ref="M16:M18" si="4">C16+E16+G16+I16+K16</f>
        <v>0</v>
      </c>
      <c r="N16" s="14">
        <f t="shared" ref="N16:N18" si="5">L16+M16</f>
        <v>4983840</v>
      </c>
      <c r="P16" s="3" t="s">
        <v>13</v>
      </c>
      <c r="Q16" s="2">
        <v>2139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2139</v>
      </c>
      <c r="AB16" s="13">
        <f t="shared" ref="AB16:AB18" si="7">R16+T16+V16+X16+Z16</f>
        <v>0</v>
      </c>
      <c r="AC16" s="14">
        <f t="shared" ref="AC16:AC18" si="8">AA16+AB16</f>
        <v>2139</v>
      </c>
      <c r="AE16" s="3" t="s">
        <v>13</v>
      </c>
      <c r="AF16" s="2">
        <f t="shared" ref="AF16:AF19" si="9">IFERROR(B16/Q16, "N.A.")</f>
        <v>2329.9859747545584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2329.9859747545584</v>
      </c>
      <c r="AQ16" s="13" t="str">
        <f t="shared" ref="AQ16:AQ18" si="11">IFERROR(M16/AB16, "N.A.")</f>
        <v>N.A.</v>
      </c>
      <c r="AR16" s="14">
        <f t="shared" ref="AR16:AR18" si="12">IFERROR(N16/AC16, "N.A.")</f>
        <v>2329.9859747545584</v>
      </c>
    </row>
    <row r="17" spans="1:44" ht="15" customHeight="1" thickBot="1" x14ac:dyDescent="0.3">
      <c r="A17" s="3" t="s">
        <v>14</v>
      </c>
      <c r="B17" s="2">
        <v>29237309.999999996</v>
      </c>
      <c r="C17" s="2">
        <v>104781812.00000004</v>
      </c>
      <c r="D17" s="2">
        <v>7454042</v>
      </c>
      <c r="E17" s="2">
        <v>1135200</v>
      </c>
      <c r="F17" s="2"/>
      <c r="G17" s="2">
        <v>5713200.0000000009</v>
      </c>
      <c r="H17" s="2"/>
      <c r="I17" s="2">
        <v>5722549.9999999991</v>
      </c>
      <c r="J17" s="2">
        <v>0</v>
      </c>
      <c r="K17" s="2"/>
      <c r="L17" s="1">
        <f t="shared" si="3"/>
        <v>36691352</v>
      </c>
      <c r="M17" s="13">
        <f t="shared" si="4"/>
        <v>117352762.00000004</v>
      </c>
      <c r="N17" s="14">
        <f t="shared" si="5"/>
        <v>154044114.00000006</v>
      </c>
      <c r="P17" s="3" t="s">
        <v>14</v>
      </c>
      <c r="Q17" s="2">
        <v>6548</v>
      </c>
      <c r="R17" s="2">
        <v>22600</v>
      </c>
      <c r="S17" s="2">
        <v>1681</v>
      </c>
      <c r="T17" s="2">
        <v>220</v>
      </c>
      <c r="U17" s="2">
        <v>0</v>
      </c>
      <c r="V17" s="2">
        <v>2050</v>
      </c>
      <c r="W17" s="2">
        <v>0</v>
      </c>
      <c r="X17" s="2">
        <v>1729</v>
      </c>
      <c r="Y17" s="2">
        <v>582</v>
      </c>
      <c r="Z17" s="2">
        <v>0</v>
      </c>
      <c r="AA17" s="1">
        <f t="shared" si="6"/>
        <v>8811</v>
      </c>
      <c r="AB17" s="13">
        <f t="shared" si="7"/>
        <v>26599</v>
      </c>
      <c r="AC17" s="14">
        <f t="shared" si="8"/>
        <v>35410</v>
      </c>
      <c r="AE17" s="3" t="s">
        <v>14</v>
      </c>
      <c r="AF17" s="2">
        <f t="shared" si="9"/>
        <v>4465.0748320097737</v>
      </c>
      <c r="AG17" s="2">
        <f t="shared" si="0"/>
        <v>4636.3633628318603</v>
      </c>
      <c r="AH17" s="2">
        <f t="shared" si="0"/>
        <v>4434.2903033908387</v>
      </c>
      <c r="AI17" s="2">
        <f t="shared" si="0"/>
        <v>5160</v>
      </c>
      <c r="AJ17" s="2" t="str">
        <f t="shared" si="0"/>
        <v>N.A.</v>
      </c>
      <c r="AK17" s="2">
        <f t="shared" si="0"/>
        <v>2786.9268292682932</v>
      </c>
      <c r="AL17" s="2" t="str">
        <f t="shared" si="0"/>
        <v>N.A.</v>
      </c>
      <c r="AM17" s="2">
        <f t="shared" si="0"/>
        <v>3309.7455176402541</v>
      </c>
      <c r="AN17" s="2">
        <f t="shared" si="0"/>
        <v>0</v>
      </c>
      <c r="AO17" s="2" t="str">
        <f t="shared" si="0"/>
        <v>N.A.</v>
      </c>
      <c r="AP17" s="15">
        <f t="shared" si="10"/>
        <v>4164.2664850754736</v>
      </c>
      <c r="AQ17" s="13">
        <f t="shared" si="11"/>
        <v>4411.9238317229992</v>
      </c>
      <c r="AR17" s="14">
        <f t="shared" si="12"/>
        <v>4350.2997458345117</v>
      </c>
    </row>
    <row r="18" spans="1:44" ht="15" customHeight="1" thickBot="1" x14ac:dyDescent="0.3">
      <c r="A18" s="3" t="s">
        <v>15</v>
      </c>
      <c r="B18" s="2">
        <v>1831799.9999999998</v>
      </c>
      <c r="C18" s="2"/>
      <c r="D18" s="2"/>
      <c r="E18" s="2"/>
      <c r="F18" s="2"/>
      <c r="G18" s="2">
        <v>1221200</v>
      </c>
      <c r="H18" s="2"/>
      <c r="I18" s="2"/>
      <c r="J18" s="2"/>
      <c r="K18" s="2"/>
      <c r="L18" s="1">
        <f t="shared" si="3"/>
        <v>1831799.9999999998</v>
      </c>
      <c r="M18" s="13">
        <f t="shared" si="4"/>
        <v>1221200</v>
      </c>
      <c r="N18" s="14">
        <f t="shared" si="5"/>
        <v>3053000</v>
      </c>
      <c r="P18" s="3" t="s">
        <v>15</v>
      </c>
      <c r="Q18" s="2">
        <v>362</v>
      </c>
      <c r="R18" s="2">
        <v>0</v>
      </c>
      <c r="S18" s="2">
        <v>0</v>
      </c>
      <c r="T18" s="2">
        <v>0</v>
      </c>
      <c r="U18" s="2">
        <v>0</v>
      </c>
      <c r="V18" s="2">
        <v>142</v>
      </c>
      <c r="W18" s="2">
        <v>0</v>
      </c>
      <c r="X18" s="2">
        <v>0</v>
      </c>
      <c r="Y18" s="2">
        <v>0</v>
      </c>
      <c r="Z18" s="2">
        <v>0</v>
      </c>
      <c r="AA18" s="1">
        <f t="shared" si="6"/>
        <v>362</v>
      </c>
      <c r="AB18" s="13">
        <f t="shared" si="7"/>
        <v>142</v>
      </c>
      <c r="AC18" s="17">
        <f t="shared" si="8"/>
        <v>504</v>
      </c>
      <c r="AE18" s="3" t="s">
        <v>15</v>
      </c>
      <c r="AF18" s="2">
        <f t="shared" si="9"/>
        <v>5060.2209944751376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8600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10"/>
        <v>5060.2209944751376</v>
      </c>
      <c r="AQ18" s="13">
        <f t="shared" si="11"/>
        <v>8600</v>
      </c>
      <c r="AR18" s="14">
        <f t="shared" si="12"/>
        <v>6057.5396825396829</v>
      </c>
    </row>
    <row r="19" spans="1:44" ht="15" customHeight="1" thickBot="1" x14ac:dyDescent="0.3">
      <c r="A19" s="4" t="s">
        <v>16</v>
      </c>
      <c r="B19" s="2">
        <v>46490340.000000015</v>
      </c>
      <c r="C19" s="2">
        <v>104781812.00000004</v>
      </c>
      <c r="D19" s="2">
        <v>12058801.999999998</v>
      </c>
      <c r="E19" s="2">
        <v>1135200</v>
      </c>
      <c r="F19" s="2">
        <v>2773600</v>
      </c>
      <c r="G19" s="2">
        <v>6934400</v>
      </c>
      <c r="H19" s="2">
        <v>25230920.000000004</v>
      </c>
      <c r="I19" s="2">
        <v>5722549.9999999991</v>
      </c>
      <c r="J19" s="2">
        <v>0</v>
      </c>
      <c r="K19" s="2"/>
      <c r="L19" s="1">
        <f t="shared" ref="L19" si="13">B19+D19+F19+H19+J19</f>
        <v>86553662.000000015</v>
      </c>
      <c r="M19" s="13">
        <f t="shared" ref="M19" si="14">C19+E19+G19+I19+K19</f>
        <v>118573962.00000004</v>
      </c>
      <c r="N19" s="17">
        <f t="shared" ref="N19" si="15">L19+M19</f>
        <v>205127624.00000006</v>
      </c>
      <c r="P19" s="4" t="s">
        <v>16</v>
      </c>
      <c r="Q19" s="2">
        <v>11642</v>
      </c>
      <c r="R19" s="2">
        <v>22600</v>
      </c>
      <c r="S19" s="2">
        <v>2891</v>
      </c>
      <c r="T19" s="2">
        <v>220</v>
      </c>
      <c r="U19" s="2">
        <v>346</v>
      </c>
      <c r="V19" s="2">
        <v>2192</v>
      </c>
      <c r="W19" s="2">
        <v>5151</v>
      </c>
      <c r="X19" s="2">
        <v>1729</v>
      </c>
      <c r="Y19" s="2">
        <v>724</v>
      </c>
      <c r="Z19" s="2">
        <v>0</v>
      </c>
      <c r="AA19" s="1">
        <f t="shared" ref="AA19" si="16">Q19+S19+U19+W19+Y19</f>
        <v>20754</v>
      </c>
      <c r="AB19" s="13">
        <f t="shared" ref="AB19" si="17">R19+T19+V19+X19+Z19</f>
        <v>26741</v>
      </c>
      <c r="AC19" s="14">
        <f t="shared" ref="AC19" si="18">AA19+AB19</f>
        <v>47495</v>
      </c>
      <c r="AE19" s="4" t="s">
        <v>16</v>
      </c>
      <c r="AF19" s="2">
        <f t="shared" si="9"/>
        <v>3993.3293248582731</v>
      </c>
      <c r="AG19" s="2">
        <f t="shared" si="0"/>
        <v>4636.3633628318603</v>
      </c>
      <c r="AH19" s="2">
        <f t="shared" si="0"/>
        <v>4171.1525423728808</v>
      </c>
      <c r="AI19" s="2">
        <f t="shared" si="0"/>
        <v>5160</v>
      </c>
      <c r="AJ19" s="2">
        <f t="shared" si="0"/>
        <v>8016.184971098266</v>
      </c>
      <c r="AK19" s="2">
        <f t="shared" si="0"/>
        <v>3163.5036496350367</v>
      </c>
      <c r="AL19" s="2">
        <f t="shared" si="0"/>
        <v>4898.2566491943317</v>
      </c>
      <c r="AM19" s="2">
        <f t="shared" si="0"/>
        <v>3309.7455176402541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4170.456875782982</v>
      </c>
      <c r="AQ19" s="13">
        <f t="shared" ref="AQ19" si="20">IFERROR(M19/AB19, "N.A.")</f>
        <v>4434.1633446767155</v>
      </c>
      <c r="AR19" s="14">
        <f t="shared" ref="AR19" si="21">IFERROR(N19/AC19, "N.A.")</f>
        <v>4318.9309190441109</v>
      </c>
    </row>
    <row r="20" spans="1:44" ht="15" customHeight="1" thickBot="1" x14ac:dyDescent="0.3">
      <c r="A20" s="5" t="s">
        <v>0</v>
      </c>
      <c r="B20" s="24">
        <f>B19+C19</f>
        <v>151272152.00000006</v>
      </c>
      <c r="C20" s="26"/>
      <c r="D20" s="24">
        <f>D19+E19</f>
        <v>13194001.999999998</v>
      </c>
      <c r="E20" s="26"/>
      <c r="F20" s="24">
        <f>F19+G19</f>
        <v>9708000</v>
      </c>
      <c r="G20" s="26"/>
      <c r="H20" s="24">
        <f>H19+I19</f>
        <v>30953470.000000004</v>
      </c>
      <c r="I20" s="26"/>
      <c r="J20" s="24">
        <f>J19+K19</f>
        <v>0</v>
      </c>
      <c r="K20" s="26"/>
      <c r="L20" s="24">
        <f>L19+M19</f>
        <v>205127624.00000006</v>
      </c>
      <c r="M20" s="25"/>
      <c r="N20" s="18">
        <f>B20+D20+F20+H20+J20</f>
        <v>205127624.00000006</v>
      </c>
      <c r="P20" s="5" t="s">
        <v>0</v>
      </c>
      <c r="Q20" s="24">
        <f>Q19+R19</f>
        <v>34242</v>
      </c>
      <c r="R20" s="26"/>
      <c r="S20" s="24">
        <f>S19+T19</f>
        <v>3111</v>
      </c>
      <c r="T20" s="26"/>
      <c r="U20" s="24">
        <f>U19+V19</f>
        <v>2538</v>
      </c>
      <c r="V20" s="26"/>
      <c r="W20" s="24">
        <f>W19+X19</f>
        <v>6880</v>
      </c>
      <c r="X20" s="26"/>
      <c r="Y20" s="24">
        <f>Y19+Z19</f>
        <v>724</v>
      </c>
      <c r="Z20" s="26"/>
      <c r="AA20" s="24">
        <f>AA19+AB19</f>
        <v>47495</v>
      </c>
      <c r="AB20" s="26"/>
      <c r="AC20" s="19">
        <f>Q20+S20+U20+W20+Y20</f>
        <v>47495</v>
      </c>
      <c r="AE20" s="5" t="s">
        <v>0</v>
      </c>
      <c r="AF20" s="27">
        <f>IFERROR(B20/Q20,"N.A.")</f>
        <v>4417.7370480696236</v>
      </c>
      <c r="AG20" s="28"/>
      <c r="AH20" s="27">
        <f>IFERROR(D20/S20,"N.A.")</f>
        <v>4241.0806814529087</v>
      </c>
      <c r="AI20" s="28"/>
      <c r="AJ20" s="27">
        <f>IFERROR(F20/U20,"N.A.")</f>
        <v>3825.0591016548465</v>
      </c>
      <c r="AK20" s="28"/>
      <c r="AL20" s="27">
        <f>IFERROR(H20/W20,"N.A.")</f>
        <v>4499.0508720930238</v>
      </c>
      <c r="AM20" s="28"/>
      <c r="AN20" s="27">
        <f>IFERROR(J20/Y20,"N.A.")</f>
        <v>0</v>
      </c>
      <c r="AO20" s="28"/>
      <c r="AP20" s="27">
        <f>IFERROR(L20/AA20,"N.A.")</f>
        <v>4318.9309190441109</v>
      </c>
      <c r="AQ20" s="28"/>
      <c r="AR20" s="16">
        <f>IFERROR(N20/AC20, "N.A.")</f>
        <v>4318.9309190441109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9075150</v>
      </c>
      <c r="C27" s="2"/>
      <c r="D27" s="2">
        <v>4604760</v>
      </c>
      <c r="E27" s="2"/>
      <c r="F27" s="2">
        <v>2631600</v>
      </c>
      <c r="G27" s="2"/>
      <c r="H27" s="2">
        <v>17388660</v>
      </c>
      <c r="I27" s="2"/>
      <c r="J27" s="2"/>
      <c r="K27" s="2"/>
      <c r="L27" s="1">
        <f>B27+D27+F27+H27+J27</f>
        <v>33700170</v>
      </c>
      <c r="M27" s="13">
        <f>C27+E27+G27+I27+K27</f>
        <v>0</v>
      </c>
      <c r="N27" s="14">
        <f>L27+M27</f>
        <v>33700170</v>
      </c>
      <c r="P27" s="3" t="s">
        <v>12</v>
      </c>
      <c r="Q27" s="2">
        <v>1784</v>
      </c>
      <c r="R27" s="2">
        <v>0</v>
      </c>
      <c r="S27" s="2">
        <v>1210</v>
      </c>
      <c r="T27" s="2">
        <v>0</v>
      </c>
      <c r="U27" s="2">
        <v>204</v>
      </c>
      <c r="V27" s="2">
        <v>0</v>
      </c>
      <c r="W27" s="2">
        <v>3104</v>
      </c>
      <c r="X27" s="2">
        <v>0</v>
      </c>
      <c r="Y27" s="2">
        <v>0</v>
      </c>
      <c r="Z27" s="2">
        <v>0</v>
      </c>
      <c r="AA27" s="1">
        <f>Q27+S27+U27+W27+Y27</f>
        <v>6302</v>
      </c>
      <c r="AB27" s="13">
        <f>R27+T27+V27+X27+Z27</f>
        <v>0</v>
      </c>
      <c r="AC27" s="14">
        <f>AA27+AB27</f>
        <v>6302</v>
      </c>
      <c r="AE27" s="3" t="s">
        <v>12</v>
      </c>
      <c r="AF27" s="2">
        <f>IFERROR(B27/Q27, "N.A.")</f>
        <v>5086.9674887892379</v>
      </c>
      <c r="AG27" s="2" t="str">
        <f t="shared" ref="AG27:AG31" si="22">IFERROR(C27/R27, "N.A.")</f>
        <v>N.A.</v>
      </c>
      <c r="AH27" s="2">
        <f t="shared" ref="AH27:AH31" si="23">IFERROR(D27/S27, "N.A.")</f>
        <v>3805.586776859504</v>
      </c>
      <c r="AI27" s="2" t="str">
        <f t="shared" ref="AI27:AI31" si="24">IFERROR(E27/T27, "N.A.")</f>
        <v>N.A.</v>
      </c>
      <c r="AJ27" s="2">
        <f t="shared" ref="AJ27:AJ31" si="25">IFERROR(F27/U27, "N.A.")</f>
        <v>12900</v>
      </c>
      <c r="AK27" s="2" t="str">
        <f t="shared" ref="AK27:AK31" si="26">IFERROR(G27/V27, "N.A.")</f>
        <v>N.A.</v>
      </c>
      <c r="AL27" s="2">
        <f t="shared" ref="AL27:AL31" si="27">IFERROR(H27/W27, "N.A.")</f>
        <v>5602.0167525773195</v>
      </c>
      <c r="AM27" s="2" t="str">
        <f t="shared" ref="AM27:AM31" si="28">IFERROR(I27/X27, "N.A.")</f>
        <v>N.A.</v>
      </c>
      <c r="AN27" s="2" t="str">
        <f t="shared" ref="AN27:AN31" si="29">IFERROR(J27/Y27, "N.A.")</f>
        <v>N.A.</v>
      </c>
      <c r="AO27" s="2" t="str">
        <f t="shared" ref="AO27:AO31" si="30">IFERROR(K27/Z27, "N.A.")</f>
        <v>N.A.</v>
      </c>
      <c r="AP27" s="15">
        <f t="shared" ref="AP27:AP30" si="31">IFERROR(L27/AA27, "N.A.")</f>
        <v>5347.5357029514444</v>
      </c>
      <c r="AQ27" s="13" t="str">
        <f t="shared" ref="AQ27:AQ30" si="32">IFERROR(M27/AB27, "N.A.")</f>
        <v>N.A.</v>
      </c>
      <c r="AR27" s="14">
        <f t="shared" ref="AR27:AR30" si="33">IFERROR(N27/AC27, "N.A.")</f>
        <v>5347.5357029514444</v>
      </c>
    </row>
    <row r="28" spans="1:44" ht="15" customHeight="1" thickBot="1" x14ac:dyDescent="0.3">
      <c r="A28" s="3" t="s">
        <v>13</v>
      </c>
      <c r="B28" s="2">
        <v>534060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534060</v>
      </c>
      <c r="M28" s="13">
        <f t="shared" ref="M28:M30" si="35">C28+E28+G28+I28+K28</f>
        <v>0</v>
      </c>
      <c r="N28" s="14">
        <f t="shared" ref="N28:N30" si="36">L28+M28</f>
        <v>534060</v>
      </c>
      <c r="P28" s="3" t="s">
        <v>13</v>
      </c>
      <c r="Q28" s="2">
        <v>414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414</v>
      </c>
      <c r="AB28" s="13">
        <f t="shared" ref="AB28:AB30" si="38">R28+T28+V28+X28+Z28</f>
        <v>0</v>
      </c>
      <c r="AC28" s="14">
        <f t="shared" ref="AC28:AC30" si="39">AA28+AB28</f>
        <v>414</v>
      </c>
      <c r="AE28" s="3" t="s">
        <v>13</v>
      </c>
      <c r="AF28" s="2">
        <f t="shared" ref="AF28:AF31" si="40">IFERROR(B28/Q28, "N.A.")</f>
        <v>1290</v>
      </c>
      <c r="AG28" s="2" t="str">
        <f t="shared" si="22"/>
        <v>N.A.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>
        <f t="shared" si="31"/>
        <v>1290</v>
      </c>
      <c r="AQ28" s="13" t="str">
        <f t="shared" si="32"/>
        <v>N.A.</v>
      </c>
      <c r="AR28" s="14">
        <f t="shared" si="33"/>
        <v>1290</v>
      </c>
    </row>
    <row r="29" spans="1:44" ht="15" customHeight="1" thickBot="1" x14ac:dyDescent="0.3">
      <c r="A29" s="3" t="s">
        <v>14</v>
      </c>
      <c r="B29" s="2">
        <v>22008389.999999996</v>
      </c>
      <c r="C29" s="2">
        <v>72150272</v>
      </c>
      <c r="D29" s="2">
        <v>4571072</v>
      </c>
      <c r="E29" s="2">
        <v>1135200</v>
      </c>
      <c r="F29" s="2"/>
      <c r="G29" s="2">
        <v>4264200.0000000009</v>
      </c>
      <c r="H29" s="2"/>
      <c r="I29" s="2">
        <v>2810050.0000000005</v>
      </c>
      <c r="J29" s="2">
        <v>0</v>
      </c>
      <c r="K29" s="2"/>
      <c r="L29" s="1">
        <f t="shared" si="34"/>
        <v>26579461.999999996</v>
      </c>
      <c r="M29" s="13">
        <f t="shared" si="35"/>
        <v>80359722</v>
      </c>
      <c r="N29" s="14">
        <f t="shared" si="36"/>
        <v>106939184</v>
      </c>
      <c r="P29" s="3" t="s">
        <v>14</v>
      </c>
      <c r="Q29" s="2">
        <v>4127</v>
      </c>
      <c r="R29" s="2">
        <v>15072</v>
      </c>
      <c r="S29" s="2">
        <v>1024</v>
      </c>
      <c r="T29" s="2">
        <v>220</v>
      </c>
      <c r="U29" s="2">
        <v>0</v>
      </c>
      <c r="V29" s="2">
        <v>1387</v>
      </c>
      <c r="W29" s="2">
        <v>0</v>
      </c>
      <c r="X29" s="2">
        <v>867</v>
      </c>
      <c r="Y29" s="2">
        <v>220</v>
      </c>
      <c r="Z29" s="2">
        <v>0</v>
      </c>
      <c r="AA29" s="1">
        <f t="shared" si="37"/>
        <v>5371</v>
      </c>
      <c r="AB29" s="13">
        <f t="shared" si="38"/>
        <v>17546</v>
      </c>
      <c r="AC29" s="14">
        <f t="shared" si="39"/>
        <v>22917</v>
      </c>
      <c r="AE29" s="3" t="s">
        <v>14</v>
      </c>
      <c r="AF29" s="2">
        <f t="shared" si="40"/>
        <v>5332.7816816089162</v>
      </c>
      <c r="AG29" s="2">
        <f t="shared" si="22"/>
        <v>4787.0403397027603</v>
      </c>
      <c r="AH29" s="2">
        <f t="shared" si="23"/>
        <v>4463.9375</v>
      </c>
      <c r="AI29" s="2">
        <f t="shared" si="24"/>
        <v>5160</v>
      </c>
      <c r="AJ29" s="2" t="str">
        <f t="shared" si="25"/>
        <v>N.A.</v>
      </c>
      <c r="AK29" s="2">
        <f t="shared" si="26"/>
        <v>3074.4051910598419</v>
      </c>
      <c r="AL29" s="2" t="str">
        <f t="shared" si="27"/>
        <v>N.A.</v>
      </c>
      <c r="AM29" s="2">
        <f t="shared" si="28"/>
        <v>3241.1188004613614</v>
      </c>
      <c r="AN29" s="2">
        <f t="shared" si="29"/>
        <v>0</v>
      </c>
      <c r="AO29" s="2" t="str">
        <f t="shared" si="30"/>
        <v>N.A.</v>
      </c>
      <c r="AP29" s="15">
        <f t="shared" si="31"/>
        <v>4948.6989387451122</v>
      </c>
      <c r="AQ29" s="13">
        <f t="shared" si="32"/>
        <v>4579.9454006611195</v>
      </c>
      <c r="AR29" s="14">
        <f t="shared" si="33"/>
        <v>4666.369245538247</v>
      </c>
    </row>
    <row r="30" spans="1:44" ht="15" customHeight="1" thickBot="1" x14ac:dyDescent="0.3">
      <c r="A30" s="3" t="s">
        <v>15</v>
      </c>
      <c r="B30" s="2">
        <v>1831799.9999999998</v>
      </c>
      <c r="C30" s="2"/>
      <c r="D30" s="2"/>
      <c r="E30" s="2"/>
      <c r="F30" s="2"/>
      <c r="G30" s="2">
        <v>1221200</v>
      </c>
      <c r="H30" s="2"/>
      <c r="I30" s="2"/>
      <c r="J30" s="2"/>
      <c r="K30" s="2"/>
      <c r="L30" s="1">
        <f t="shared" si="34"/>
        <v>1831799.9999999998</v>
      </c>
      <c r="M30" s="13">
        <f t="shared" si="35"/>
        <v>1221200</v>
      </c>
      <c r="N30" s="14">
        <f t="shared" si="36"/>
        <v>3053000</v>
      </c>
      <c r="P30" s="3" t="s">
        <v>15</v>
      </c>
      <c r="Q30" s="2">
        <v>362</v>
      </c>
      <c r="R30" s="2">
        <v>0</v>
      </c>
      <c r="S30" s="2">
        <v>0</v>
      </c>
      <c r="T30" s="2">
        <v>0</v>
      </c>
      <c r="U30" s="2">
        <v>0</v>
      </c>
      <c r="V30" s="2">
        <v>142</v>
      </c>
      <c r="W30" s="2">
        <v>0</v>
      </c>
      <c r="X30" s="2">
        <v>0</v>
      </c>
      <c r="Y30" s="2">
        <v>0</v>
      </c>
      <c r="Z30" s="2">
        <v>0</v>
      </c>
      <c r="AA30" s="1">
        <f t="shared" si="37"/>
        <v>362</v>
      </c>
      <c r="AB30" s="13">
        <f t="shared" si="38"/>
        <v>142</v>
      </c>
      <c r="AC30" s="17">
        <f t="shared" si="39"/>
        <v>504</v>
      </c>
      <c r="AE30" s="3" t="s">
        <v>15</v>
      </c>
      <c r="AF30" s="2">
        <f t="shared" si="40"/>
        <v>5060.2209944751376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>
        <f t="shared" si="26"/>
        <v>8600</v>
      </c>
      <c r="AL30" s="2" t="str">
        <f t="shared" si="27"/>
        <v>N.A.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>
        <f t="shared" si="31"/>
        <v>5060.2209944751376</v>
      </c>
      <c r="AQ30" s="13">
        <f t="shared" si="32"/>
        <v>8600</v>
      </c>
      <c r="AR30" s="14">
        <f t="shared" si="33"/>
        <v>6057.5396825396829</v>
      </c>
    </row>
    <row r="31" spans="1:44" ht="15" customHeight="1" thickBot="1" x14ac:dyDescent="0.3">
      <c r="A31" s="4" t="s">
        <v>16</v>
      </c>
      <c r="B31" s="2">
        <v>33449399.999999989</v>
      </c>
      <c r="C31" s="2">
        <v>72150272</v>
      </c>
      <c r="D31" s="2">
        <v>9175832</v>
      </c>
      <c r="E31" s="2">
        <v>1135200</v>
      </c>
      <c r="F31" s="2">
        <v>2631600</v>
      </c>
      <c r="G31" s="2">
        <v>5485400</v>
      </c>
      <c r="H31" s="2">
        <v>17388660</v>
      </c>
      <c r="I31" s="2">
        <v>2810050.0000000005</v>
      </c>
      <c r="J31" s="2">
        <v>0</v>
      </c>
      <c r="K31" s="2"/>
      <c r="L31" s="1">
        <f t="shared" ref="L31" si="41">B31+D31+F31+H31+J31</f>
        <v>62645491.999999985</v>
      </c>
      <c r="M31" s="13">
        <f t="shared" ref="M31" si="42">C31+E31+G31+I31+K31</f>
        <v>81580922</v>
      </c>
      <c r="N31" s="17">
        <f t="shared" ref="N31" si="43">L31+M31</f>
        <v>144226414</v>
      </c>
      <c r="P31" s="4" t="s">
        <v>16</v>
      </c>
      <c r="Q31" s="2">
        <v>6687</v>
      </c>
      <c r="R31" s="2">
        <v>15072</v>
      </c>
      <c r="S31" s="2">
        <v>2234</v>
      </c>
      <c r="T31" s="2">
        <v>220</v>
      </c>
      <c r="U31" s="2">
        <v>204</v>
      </c>
      <c r="V31" s="2">
        <v>1529</v>
      </c>
      <c r="W31" s="2">
        <v>3104</v>
      </c>
      <c r="X31" s="2">
        <v>867</v>
      </c>
      <c r="Y31" s="2">
        <v>220</v>
      </c>
      <c r="Z31" s="2">
        <v>0</v>
      </c>
      <c r="AA31" s="1">
        <f t="shared" ref="AA31" si="44">Q31+S31+U31+W31+Y31</f>
        <v>12449</v>
      </c>
      <c r="AB31" s="13">
        <f t="shared" ref="AB31" si="45">R31+T31+V31+X31+Z31</f>
        <v>17688</v>
      </c>
      <c r="AC31" s="14">
        <f t="shared" ref="AC31" si="46">AA31+AB31</f>
        <v>30137</v>
      </c>
      <c r="AE31" s="4" t="s">
        <v>16</v>
      </c>
      <c r="AF31" s="2">
        <f t="shared" si="40"/>
        <v>5002.1534320322999</v>
      </c>
      <c r="AG31" s="2">
        <f t="shared" si="22"/>
        <v>4787.0403397027603</v>
      </c>
      <c r="AH31" s="2">
        <f t="shared" si="23"/>
        <v>4107.3554162936434</v>
      </c>
      <c r="AI31" s="2">
        <f t="shared" si="24"/>
        <v>5160</v>
      </c>
      <c r="AJ31" s="2">
        <f t="shared" si="25"/>
        <v>12900</v>
      </c>
      <c r="AK31" s="2">
        <f t="shared" si="26"/>
        <v>3587.5735775016351</v>
      </c>
      <c r="AL31" s="2">
        <f t="shared" si="27"/>
        <v>5602.0167525773195</v>
      </c>
      <c r="AM31" s="2">
        <f t="shared" si="28"/>
        <v>3241.1188004613614</v>
      </c>
      <c r="AN31" s="2">
        <f t="shared" si="29"/>
        <v>0</v>
      </c>
      <c r="AO31" s="2" t="str">
        <f t="shared" si="30"/>
        <v>N.A.</v>
      </c>
      <c r="AP31" s="15">
        <f t="shared" ref="AP31" si="47">IFERROR(L31/AA31, "N.A.")</f>
        <v>5032.1706161137427</v>
      </c>
      <c r="AQ31" s="13">
        <f t="shared" ref="AQ31" si="48">IFERROR(M31/AB31, "N.A.")</f>
        <v>4612.2185662596112</v>
      </c>
      <c r="AR31" s="14">
        <f t="shared" ref="AR31" si="49">IFERROR(N31/AC31, "N.A.")</f>
        <v>4785.6924710488765</v>
      </c>
    </row>
    <row r="32" spans="1:44" ht="15" customHeight="1" thickBot="1" x14ac:dyDescent="0.3">
      <c r="A32" s="5" t="s">
        <v>0</v>
      </c>
      <c r="B32" s="24">
        <f>B31+C31</f>
        <v>105599671.99999999</v>
      </c>
      <c r="C32" s="26"/>
      <c r="D32" s="24">
        <f>D31+E31</f>
        <v>10311032</v>
      </c>
      <c r="E32" s="26"/>
      <c r="F32" s="24">
        <f>F31+G31</f>
        <v>8117000</v>
      </c>
      <c r="G32" s="26"/>
      <c r="H32" s="24">
        <f>H31+I31</f>
        <v>20198710</v>
      </c>
      <c r="I32" s="26"/>
      <c r="J32" s="24">
        <f>J31+K31</f>
        <v>0</v>
      </c>
      <c r="K32" s="26"/>
      <c r="L32" s="24">
        <f>L31+M31</f>
        <v>144226414</v>
      </c>
      <c r="M32" s="25"/>
      <c r="N32" s="18">
        <f>B32+D32+F32+H32+J32</f>
        <v>144226414</v>
      </c>
      <c r="P32" s="5" t="s">
        <v>0</v>
      </c>
      <c r="Q32" s="24">
        <f>Q31+R31</f>
        <v>21759</v>
      </c>
      <c r="R32" s="26"/>
      <c r="S32" s="24">
        <f>S31+T31</f>
        <v>2454</v>
      </c>
      <c r="T32" s="26"/>
      <c r="U32" s="24">
        <f>U31+V31</f>
        <v>1733</v>
      </c>
      <c r="V32" s="26"/>
      <c r="W32" s="24">
        <f>W31+X31</f>
        <v>3971</v>
      </c>
      <c r="X32" s="26"/>
      <c r="Y32" s="24">
        <f>Y31+Z31</f>
        <v>220</v>
      </c>
      <c r="Z32" s="26"/>
      <c r="AA32" s="24">
        <f>AA31+AB31</f>
        <v>30137</v>
      </c>
      <c r="AB32" s="26"/>
      <c r="AC32" s="19">
        <f>Q32+S32+U32+W32+Y32</f>
        <v>30137</v>
      </c>
      <c r="AE32" s="5" t="s">
        <v>0</v>
      </c>
      <c r="AF32" s="27">
        <f>IFERROR(B32/Q32,"N.A.")</f>
        <v>4853.1491336918052</v>
      </c>
      <c r="AG32" s="28"/>
      <c r="AH32" s="27">
        <f>IFERROR(D32/S32,"N.A.")</f>
        <v>4201.7245313773428</v>
      </c>
      <c r="AI32" s="28"/>
      <c r="AJ32" s="27">
        <f>IFERROR(F32/U32,"N.A.")</f>
        <v>4683.7853433352566</v>
      </c>
      <c r="AK32" s="28"/>
      <c r="AL32" s="27">
        <f>IFERROR(H32/W32,"N.A.")</f>
        <v>5086.5550239234453</v>
      </c>
      <c r="AM32" s="28"/>
      <c r="AN32" s="27">
        <f>IFERROR(J32/Y32,"N.A.")</f>
        <v>0</v>
      </c>
      <c r="AO32" s="28"/>
      <c r="AP32" s="27">
        <f>IFERROR(L32/AA32,"N.A.")</f>
        <v>4785.6924710488765</v>
      </c>
      <c r="AQ32" s="28"/>
      <c r="AR32" s="16">
        <f>IFERROR(N32/AC32, "N.A.")</f>
        <v>4785.6924710488765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1362240</v>
      </c>
      <c r="C39" s="2"/>
      <c r="D39" s="2"/>
      <c r="E39" s="2"/>
      <c r="F39" s="2">
        <v>142000</v>
      </c>
      <c r="G39" s="2"/>
      <c r="H39" s="2">
        <v>7842260</v>
      </c>
      <c r="I39" s="2"/>
      <c r="J39" s="2">
        <v>0</v>
      </c>
      <c r="K39" s="2"/>
      <c r="L39" s="1">
        <f>B39+D39+F39+H39+J39</f>
        <v>9346500</v>
      </c>
      <c r="M39" s="13">
        <f>C39+E39+G39+I39+K39</f>
        <v>0</v>
      </c>
      <c r="N39" s="14">
        <f>L39+M39</f>
        <v>9346500</v>
      </c>
      <c r="P39" s="3" t="s">
        <v>12</v>
      </c>
      <c r="Q39" s="2">
        <v>809</v>
      </c>
      <c r="R39" s="2">
        <v>0</v>
      </c>
      <c r="S39" s="2">
        <v>0</v>
      </c>
      <c r="T39" s="2">
        <v>0</v>
      </c>
      <c r="U39" s="2">
        <v>142</v>
      </c>
      <c r="V39" s="2">
        <v>0</v>
      </c>
      <c r="W39" s="2">
        <v>2047</v>
      </c>
      <c r="X39" s="2">
        <v>0</v>
      </c>
      <c r="Y39" s="2">
        <v>142</v>
      </c>
      <c r="Z39" s="2">
        <v>0</v>
      </c>
      <c r="AA39" s="1">
        <f>Q39+S39+U39+W39+Y39</f>
        <v>3140</v>
      </c>
      <c r="AB39" s="13">
        <f>R39+T39+V39+X39+Z39</f>
        <v>0</v>
      </c>
      <c r="AC39" s="14">
        <f>AA39+AB39</f>
        <v>3140</v>
      </c>
      <c r="AE39" s="3" t="s">
        <v>12</v>
      </c>
      <c r="AF39" s="2">
        <f>IFERROR(B39/Q39, "N.A.")</f>
        <v>1683.8566131025957</v>
      </c>
      <c r="AG39" s="2" t="str">
        <f t="shared" ref="AG39:AG43" si="50">IFERROR(C39/R39, "N.A.")</f>
        <v>N.A.</v>
      </c>
      <c r="AH39" s="2" t="str">
        <f t="shared" ref="AH39:AH43" si="51">IFERROR(D39/S39, "N.A.")</f>
        <v>N.A.</v>
      </c>
      <c r="AI39" s="2" t="str">
        <f t="shared" ref="AI39:AI43" si="52">IFERROR(E39/T39, "N.A.")</f>
        <v>N.A.</v>
      </c>
      <c r="AJ39" s="2">
        <f t="shared" ref="AJ39:AJ43" si="53">IFERROR(F39/U39, "N.A.")</f>
        <v>1000</v>
      </c>
      <c r="AK39" s="2" t="str">
        <f t="shared" ref="AK39:AK43" si="54">IFERROR(G39/V39, "N.A.")</f>
        <v>N.A.</v>
      </c>
      <c r="AL39" s="2">
        <f t="shared" ref="AL39:AL43" si="55">IFERROR(H39/W39, "N.A.")</f>
        <v>3831.0991695163652</v>
      </c>
      <c r="AM39" s="2" t="str">
        <f t="shared" ref="AM39:AM43" si="56">IFERROR(I39/X39, "N.A.")</f>
        <v>N.A.</v>
      </c>
      <c r="AN39" s="2">
        <f t="shared" ref="AN39:AN43" si="57">IFERROR(J39/Y39, "N.A.")</f>
        <v>0</v>
      </c>
      <c r="AO39" s="2" t="str">
        <f t="shared" ref="AO39:AO43" si="58">IFERROR(K39/Z39, "N.A.")</f>
        <v>N.A.</v>
      </c>
      <c r="AP39" s="15">
        <f t="shared" ref="AP39:AP42" si="59">IFERROR(L39/AA39, "N.A.")</f>
        <v>2976.5923566878982</v>
      </c>
      <c r="AQ39" s="13" t="str">
        <f t="shared" ref="AQ39:AQ42" si="60">IFERROR(M39/AB39, "N.A.")</f>
        <v>N.A.</v>
      </c>
      <c r="AR39" s="14">
        <f t="shared" ref="AR39:AR42" si="61">IFERROR(N39/AC39, "N.A.")</f>
        <v>2976.5923566878982</v>
      </c>
    </row>
    <row r="40" spans="1:44" ht="15" customHeight="1" thickBot="1" x14ac:dyDescent="0.3">
      <c r="A40" s="3" t="s">
        <v>13</v>
      </c>
      <c r="B40" s="2">
        <v>4449780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4449780</v>
      </c>
      <c r="M40" s="13">
        <f t="shared" ref="M40:M42" si="63">C40+E40+G40+I40+K40</f>
        <v>0</v>
      </c>
      <c r="N40" s="14">
        <f t="shared" ref="N40:N42" si="64">L40+M40</f>
        <v>4449780</v>
      </c>
      <c r="P40" s="3" t="s">
        <v>13</v>
      </c>
      <c r="Q40" s="2">
        <v>1725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1725</v>
      </c>
      <c r="AB40" s="13">
        <f t="shared" ref="AB40:AB42" si="66">R40+T40+V40+X40+Z40</f>
        <v>0</v>
      </c>
      <c r="AC40" s="14">
        <f t="shared" ref="AC40:AC42" si="67">AA40+AB40</f>
        <v>1725</v>
      </c>
      <c r="AE40" s="3" t="s">
        <v>13</v>
      </c>
      <c r="AF40" s="2">
        <f t="shared" ref="AF40:AF43" si="68">IFERROR(B40/Q40, "N.A.")</f>
        <v>2579.5826086956522</v>
      </c>
      <c r="AG40" s="2" t="str">
        <f t="shared" si="50"/>
        <v>N.A.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2579.5826086956522</v>
      </c>
      <c r="AQ40" s="13" t="str">
        <f t="shared" si="60"/>
        <v>N.A.</v>
      </c>
      <c r="AR40" s="14">
        <f t="shared" si="61"/>
        <v>2579.5826086956522</v>
      </c>
    </row>
    <row r="41" spans="1:44" ht="15" customHeight="1" thickBot="1" x14ac:dyDescent="0.3">
      <c r="A41" s="3" t="s">
        <v>14</v>
      </c>
      <c r="B41" s="2">
        <v>7228920</v>
      </c>
      <c r="C41" s="2">
        <v>32631539.999999993</v>
      </c>
      <c r="D41" s="2">
        <v>2882970</v>
      </c>
      <c r="E41" s="2"/>
      <c r="F41" s="2"/>
      <c r="G41" s="2">
        <v>1448999.9999999998</v>
      </c>
      <c r="H41" s="2"/>
      <c r="I41" s="2">
        <v>2912500</v>
      </c>
      <c r="J41" s="2">
        <v>0</v>
      </c>
      <c r="K41" s="2"/>
      <c r="L41" s="1">
        <f t="shared" si="62"/>
        <v>10111890</v>
      </c>
      <c r="M41" s="13">
        <f t="shared" si="63"/>
        <v>36993039.999999993</v>
      </c>
      <c r="N41" s="14">
        <f t="shared" si="64"/>
        <v>47104929.999999993</v>
      </c>
      <c r="P41" s="3" t="s">
        <v>14</v>
      </c>
      <c r="Q41" s="2">
        <v>2421</v>
      </c>
      <c r="R41" s="2">
        <v>7528</v>
      </c>
      <c r="S41" s="2">
        <v>657</v>
      </c>
      <c r="T41" s="2">
        <v>0</v>
      </c>
      <c r="U41" s="2">
        <v>0</v>
      </c>
      <c r="V41" s="2">
        <v>663</v>
      </c>
      <c r="W41" s="2">
        <v>0</v>
      </c>
      <c r="X41" s="2">
        <v>862</v>
      </c>
      <c r="Y41" s="2">
        <v>362</v>
      </c>
      <c r="Z41" s="2">
        <v>0</v>
      </c>
      <c r="AA41" s="1">
        <f t="shared" si="65"/>
        <v>3440</v>
      </c>
      <c r="AB41" s="13">
        <f t="shared" si="66"/>
        <v>9053</v>
      </c>
      <c r="AC41" s="14">
        <f t="shared" si="67"/>
        <v>12493</v>
      </c>
      <c r="AE41" s="3" t="s">
        <v>14</v>
      </c>
      <c r="AF41" s="2">
        <f t="shared" si="68"/>
        <v>2985.9231722428749</v>
      </c>
      <c r="AG41" s="2">
        <f t="shared" si="50"/>
        <v>4334.6891604675866</v>
      </c>
      <c r="AH41" s="2">
        <f t="shared" si="51"/>
        <v>4388.0821917808216</v>
      </c>
      <c r="AI41" s="2" t="str">
        <f t="shared" si="52"/>
        <v>N.A.</v>
      </c>
      <c r="AJ41" s="2" t="str">
        <f t="shared" si="53"/>
        <v>N.A.</v>
      </c>
      <c r="AK41" s="2">
        <f t="shared" si="54"/>
        <v>2185.5203619909498</v>
      </c>
      <c r="AL41" s="2" t="str">
        <f t="shared" si="55"/>
        <v>N.A.</v>
      </c>
      <c r="AM41" s="2">
        <f t="shared" si="56"/>
        <v>3378.7703016241298</v>
      </c>
      <c r="AN41" s="2">
        <f t="shared" si="57"/>
        <v>0</v>
      </c>
      <c r="AO41" s="2" t="str">
        <f t="shared" si="58"/>
        <v>N.A.</v>
      </c>
      <c r="AP41" s="15">
        <f t="shared" si="59"/>
        <v>2939.5029069767443</v>
      </c>
      <c r="AQ41" s="13">
        <f t="shared" si="60"/>
        <v>4086.2741632607967</v>
      </c>
      <c r="AR41" s="14">
        <f t="shared" si="61"/>
        <v>3770.5058832946443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13040940.000000004</v>
      </c>
      <c r="C43" s="2">
        <v>32631539.999999993</v>
      </c>
      <c r="D43" s="2">
        <v>2882970</v>
      </c>
      <c r="E43" s="2"/>
      <c r="F43" s="2">
        <v>142000</v>
      </c>
      <c r="G43" s="2">
        <v>1448999.9999999998</v>
      </c>
      <c r="H43" s="2">
        <v>7842260</v>
      </c>
      <c r="I43" s="2">
        <v>2912500</v>
      </c>
      <c r="J43" s="2">
        <v>0</v>
      </c>
      <c r="K43" s="2"/>
      <c r="L43" s="1">
        <f t="shared" ref="L43" si="69">B43+D43+F43+H43+J43</f>
        <v>23908170.000000004</v>
      </c>
      <c r="M43" s="13">
        <f t="shared" ref="M43" si="70">C43+E43+G43+I43+K43</f>
        <v>36993039.999999993</v>
      </c>
      <c r="N43" s="17">
        <f t="shared" ref="N43" si="71">L43+M43</f>
        <v>60901210</v>
      </c>
      <c r="P43" s="4" t="s">
        <v>16</v>
      </c>
      <c r="Q43" s="2">
        <v>4955</v>
      </c>
      <c r="R43" s="2">
        <v>7528</v>
      </c>
      <c r="S43" s="2">
        <v>657</v>
      </c>
      <c r="T43" s="2">
        <v>0</v>
      </c>
      <c r="U43" s="2">
        <v>142</v>
      </c>
      <c r="V43" s="2">
        <v>663</v>
      </c>
      <c r="W43" s="2">
        <v>2047</v>
      </c>
      <c r="X43" s="2">
        <v>862</v>
      </c>
      <c r="Y43" s="2">
        <v>504</v>
      </c>
      <c r="Z43" s="2">
        <v>0</v>
      </c>
      <c r="AA43" s="1">
        <f t="shared" ref="AA43" si="72">Q43+S43+U43+W43+Y43</f>
        <v>8305</v>
      </c>
      <c r="AB43" s="13">
        <f t="shared" ref="AB43" si="73">R43+T43+V43+X43+Z43</f>
        <v>9053</v>
      </c>
      <c r="AC43" s="17">
        <f t="shared" ref="AC43" si="74">AA43+AB43</f>
        <v>17358</v>
      </c>
      <c r="AE43" s="4" t="s">
        <v>16</v>
      </c>
      <c r="AF43" s="2">
        <f t="shared" si="68"/>
        <v>2631.8748738647837</v>
      </c>
      <c r="AG43" s="2">
        <f t="shared" si="50"/>
        <v>4334.6891604675866</v>
      </c>
      <c r="AH43" s="2">
        <f t="shared" si="51"/>
        <v>4388.0821917808216</v>
      </c>
      <c r="AI43" s="2" t="str">
        <f t="shared" si="52"/>
        <v>N.A.</v>
      </c>
      <c r="AJ43" s="2">
        <f t="shared" si="53"/>
        <v>1000</v>
      </c>
      <c r="AK43" s="2">
        <f t="shared" si="54"/>
        <v>2185.5203619909498</v>
      </c>
      <c r="AL43" s="2">
        <f t="shared" si="55"/>
        <v>3831.0991695163652</v>
      </c>
      <c r="AM43" s="2">
        <f t="shared" si="56"/>
        <v>3378.7703016241298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2878.7682119205301</v>
      </c>
      <c r="AQ43" s="13">
        <f t="shared" ref="AQ43" si="76">IFERROR(M43/AB43, "N.A.")</f>
        <v>4086.2741632607967</v>
      </c>
      <c r="AR43" s="14">
        <f t="shared" ref="AR43" si="77">IFERROR(N43/AC43, "N.A.")</f>
        <v>3508.5384260859546</v>
      </c>
    </row>
    <row r="44" spans="1:44" ht="15" customHeight="1" thickBot="1" x14ac:dyDescent="0.3">
      <c r="A44" s="5" t="s">
        <v>0</v>
      </c>
      <c r="B44" s="24">
        <f>B43+C43</f>
        <v>45672480</v>
      </c>
      <c r="C44" s="26"/>
      <c r="D44" s="24">
        <f>D43+E43</f>
        <v>2882970</v>
      </c>
      <c r="E44" s="26"/>
      <c r="F44" s="24">
        <f>F43+G43</f>
        <v>1590999.9999999998</v>
      </c>
      <c r="G44" s="26"/>
      <c r="H44" s="24">
        <f>H43+I43</f>
        <v>10754760</v>
      </c>
      <c r="I44" s="26"/>
      <c r="J44" s="24">
        <f>J43+K43</f>
        <v>0</v>
      </c>
      <c r="K44" s="26"/>
      <c r="L44" s="24">
        <f>L43+M43</f>
        <v>60901210</v>
      </c>
      <c r="M44" s="25"/>
      <c r="N44" s="18">
        <f>B44+D44+F44+H44+J44</f>
        <v>60901210</v>
      </c>
      <c r="P44" s="5" t="s">
        <v>0</v>
      </c>
      <c r="Q44" s="24">
        <f>Q43+R43</f>
        <v>12483</v>
      </c>
      <c r="R44" s="26"/>
      <c r="S44" s="24">
        <f>S43+T43</f>
        <v>657</v>
      </c>
      <c r="T44" s="26"/>
      <c r="U44" s="24">
        <f>U43+V43</f>
        <v>805</v>
      </c>
      <c r="V44" s="26"/>
      <c r="W44" s="24">
        <f>W43+X43</f>
        <v>2909</v>
      </c>
      <c r="X44" s="26"/>
      <c r="Y44" s="24">
        <f>Y43+Z43</f>
        <v>504</v>
      </c>
      <c r="Z44" s="26"/>
      <c r="AA44" s="24">
        <f>AA43+AB43</f>
        <v>17358</v>
      </c>
      <c r="AB44" s="25"/>
      <c r="AC44" s="18">
        <f>Q44+S44+U44+W44+Y44</f>
        <v>17358</v>
      </c>
      <c r="AE44" s="5" t="s">
        <v>0</v>
      </c>
      <c r="AF44" s="27">
        <f>IFERROR(B44/Q44,"N.A.")</f>
        <v>3658.7743330930066</v>
      </c>
      <c r="AG44" s="28"/>
      <c r="AH44" s="27">
        <f>IFERROR(D44/S44,"N.A.")</f>
        <v>4388.0821917808216</v>
      </c>
      <c r="AI44" s="28"/>
      <c r="AJ44" s="27">
        <f>IFERROR(F44/U44,"N.A.")</f>
        <v>1976.39751552795</v>
      </c>
      <c r="AK44" s="28"/>
      <c r="AL44" s="27">
        <f>IFERROR(H44/W44,"N.A.")</f>
        <v>3697.0642832588519</v>
      </c>
      <c r="AM44" s="28"/>
      <c r="AN44" s="27">
        <f>IFERROR(J44/Y44,"N.A.")</f>
        <v>0</v>
      </c>
      <c r="AO44" s="28"/>
      <c r="AP44" s="27">
        <f>IFERROR(L44/AA44,"N.A.")</f>
        <v>3508.5384260859546</v>
      </c>
      <c r="AQ44" s="28"/>
      <c r="AR44" s="16">
        <f>IFERROR(N44/AC44, "N.A.")</f>
        <v>3508.5384260859546</v>
      </c>
    </row>
  </sheetData>
  <mergeCells count="144"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9266510.0000000019</v>
      </c>
      <c r="C15" s="2"/>
      <c r="D15" s="2">
        <v>841080</v>
      </c>
      <c r="E15" s="2"/>
      <c r="F15" s="2">
        <v>1102950</v>
      </c>
      <c r="G15" s="2"/>
      <c r="H15" s="2">
        <v>12415062.000000002</v>
      </c>
      <c r="I15" s="2"/>
      <c r="J15" s="2">
        <v>0</v>
      </c>
      <c r="K15" s="2"/>
      <c r="L15" s="1">
        <f>B15+D15+F15+H15+J15</f>
        <v>23625602.000000004</v>
      </c>
      <c r="M15" s="13">
        <f>C15+E15+G15+I15+K15</f>
        <v>0</v>
      </c>
      <c r="N15" s="14">
        <f>L15+M15</f>
        <v>23625602.000000004</v>
      </c>
      <c r="P15" s="3" t="s">
        <v>12</v>
      </c>
      <c r="Q15" s="2">
        <v>2054</v>
      </c>
      <c r="R15" s="2">
        <v>0</v>
      </c>
      <c r="S15" s="2">
        <v>163</v>
      </c>
      <c r="T15" s="2">
        <v>0</v>
      </c>
      <c r="U15" s="2">
        <v>342</v>
      </c>
      <c r="V15" s="2">
        <v>0</v>
      </c>
      <c r="W15" s="2">
        <v>4098</v>
      </c>
      <c r="X15" s="2">
        <v>0</v>
      </c>
      <c r="Y15" s="2">
        <v>1761</v>
      </c>
      <c r="Z15" s="2">
        <v>0</v>
      </c>
      <c r="AA15" s="1">
        <f>Q15+S15+U15+W15+Y15</f>
        <v>8418</v>
      </c>
      <c r="AB15" s="13">
        <f>R15+T15+V15+X15+Z15</f>
        <v>0</v>
      </c>
      <c r="AC15" s="14">
        <f>AA15+AB15</f>
        <v>8418</v>
      </c>
      <c r="AE15" s="3" t="s">
        <v>12</v>
      </c>
      <c r="AF15" s="2">
        <f>IFERROR(B15/Q15, "N.A.")</f>
        <v>4511.4459591041878</v>
      </c>
      <c r="AG15" s="2" t="str">
        <f t="shared" ref="AG15:AR19" si="0">IFERROR(C15/R15, "N.A.")</f>
        <v>N.A.</v>
      </c>
      <c r="AH15" s="2">
        <f t="shared" si="0"/>
        <v>5160</v>
      </c>
      <c r="AI15" s="2" t="str">
        <f t="shared" si="0"/>
        <v>N.A.</v>
      </c>
      <c r="AJ15" s="2">
        <f t="shared" si="0"/>
        <v>3225</v>
      </c>
      <c r="AK15" s="2" t="str">
        <f t="shared" si="0"/>
        <v>N.A.</v>
      </c>
      <c r="AL15" s="2">
        <f t="shared" si="0"/>
        <v>3029.5417276720354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2806.5576146353055</v>
      </c>
      <c r="AQ15" s="13" t="str">
        <f t="shared" si="0"/>
        <v>N.A.</v>
      </c>
      <c r="AR15" s="14">
        <f t="shared" si="0"/>
        <v>2806.5576146353055</v>
      </c>
    </row>
    <row r="16" spans="1:44" ht="15" customHeight="1" thickBot="1" x14ac:dyDescent="0.3">
      <c r="A16" s="3" t="s">
        <v>13</v>
      </c>
      <c r="B16" s="2">
        <v>1120589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1120589</v>
      </c>
      <c r="M16" s="13">
        <f t="shared" si="1"/>
        <v>0</v>
      </c>
      <c r="N16" s="14">
        <f t="shared" ref="N16:N18" si="2">L16+M16</f>
        <v>1120589</v>
      </c>
      <c r="P16" s="3" t="s">
        <v>13</v>
      </c>
      <c r="Q16" s="2">
        <v>468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468</v>
      </c>
      <c r="AB16" s="13">
        <f t="shared" si="3"/>
        <v>0</v>
      </c>
      <c r="AC16" s="14">
        <f t="shared" ref="AC16:AC18" si="4">AA16+AB16</f>
        <v>468</v>
      </c>
      <c r="AE16" s="3" t="s">
        <v>13</v>
      </c>
      <c r="AF16" s="2">
        <f t="shared" ref="AF16:AF19" si="5">IFERROR(B16/Q16, "N.A.")</f>
        <v>2394.42094017094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2394.42094017094</v>
      </c>
      <c r="AQ16" s="13" t="str">
        <f t="shared" si="0"/>
        <v>N.A.</v>
      </c>
      <c r="AR16" s="14">
        <f t="shared" si="0"/>
        <v>2394.42094017094</v>
      </c>
    </row>
    <row r="17" spans="1:44" ht="15" customHeight="1" thickBot="1" x14ac:dyDescent="0.3">
      <c r="A17" s="3" t="s">
        <v>14</v>
      </c>
      <c r="B17" s="2">
        <v>10170296.999999998</v>
      </c>
      <c r="C17" s="2">
        <v>7638118.9999999991</v>
      </c>
      <c r="D17" s="2">
        <v>1102950</v>
      </c>
      <c r="E17" s="2"/>
      <c r="F17" s="2"/>
      <c r="G17" s="2">
        <v>3603159.9999999995</v>
      </c>
      <c r="H17" s="2"/>
      <c r="I17" s="2">
        <v>1087740</v>
      </c>
      <c r="J17" s="2">
        <v>0</v>
      </c>
      <c r="K17" s="2"/>
      <c r="L17" s="1">
        <f t="shared" si="1"/>
        <v>11273246.999999998</v>
      </c>
      <c r="M17" s="13">
        <f t="shared" si="1"/>
        <v>12329018.999999998</v>
      </c>
      <c r="N17" s="14">
        <f t="shared" si="2"/>
        <v>23602265.999999996</v>
      </c>
      <c r="P17" s="3" t="s">
        <v>14</v>
      </c>
      <c r="Q17" s="2">
        <v>2629</v>
      </c>
      <c r="R17" s="2">
        <v>2029</v>
      </c>
      <c r="S17" s="2">
        <v>171</v>
      </c>
      <c r="T17" s="2">
        <v>0</v>
      </c>
      <c r="U17" s="2">
        <v>0</v>
      </c>
      <c r="V17" s="2">
        <v>610</v>
      </c>
      <c r="W17" s="2">
        <v>0</v>
      </c>
      <c r="X17" s="2">
        <v>656</v>
      </c>
      <c r="Y17" s="2">
        <v>668</v>
      </c>
      <c r="Z17" s="2">
        <v>0</v>
      </c>
      <c r="AA17" s="1">
        <f t="shared" si="3"/>
        <v>3468</v>
      </c>
      <c r="AB17" s="13">
        <f t="shared" si="3"/>
        <v>3295</v>
      </c>
      <c r="AC17" s="14">
        <f t="shared" si="4"/>
        <v>6763</v>
      </c>
      <c r="AE17" s="3" t="s">
        <v>14</v>
      </c>
      <c r="AF17" s="2">
        <f t="shared" si="5"/>
        <v>3868.5039939140352</v>
      </c>
      <c r="AG17" s="2">
        <f t="shared" si="0"/>
        <v>3764.4746180384423</v>
      </c>
      <c r="AH17" s="2">
        <f t="shared" si="0"/>
        <v>6450</v>
      </c>
      <c r="AI17" s="2" t="str">
        <f t="shared" si="0"/>
        <v>N.A.</v>
      </c>
      <c r="AJ17" s="2" t="str">
        <f t="shared" si="0"/>
        <v>N.A.</v>
      </c>
      <c r="AK17" s="2">
        <f t="shared" si="0"/>
        <v>5906.8196721311469</v>
      </c>
      <c r="AL17" s="2" t="str">
        <f t="shared" si="0"/>
        <v>N.A.</v>
      </c>
      <c r="AM17" s="2">
        <f t="shared" si="0"/>
        <v>1658.1402439024391</v>
      </c>
      <c r="AN17" s="2">
        <f t="shared" si="0"/>
        <v>0</v>
      </c>
      <c r="AO17" s="2" t="str">
        <f t="shared" si="0"/>
        <v>N.A.</v>
      </c>
      <c r="AP17" s="15">
        <f t="shared" si="0"/>
        <v>3250.6479238754318</v>
      </c>
      <c r="AQ17" s="13">
        <f t="shared" si="0"/>
        <v>3741.7356600910466</v>
      </c>
      <c r="AR17" s="14">
        <f t="shared" si="0"/>
        <v>3489.9106905219573</v>
      </c>
    </row>
    <row r="18" spans="1:44" ht="15" customHeight="1" thickBot="1" x14ac:dyDescent="0.3">
      <c r="A18" s="3" t="s">
        <v>15</v>
      </c>
      <c r="B18" s="2">
        <v>5334279</v>
      </c>
      <c r="C18" s="2">
        <v>576200</v>
      </c>
      <c r="D18" s="2"/>
      <c r="E18" s="2"/>
      <c r="F18" s="2"/>
      <c r="G18" s="2"/>
      <c r="H18" s="2">
        <v>3736360</v>
      </c>
      <c r="I18" s="2"/>
      <c r="J18" s="2">
        <v>0</v>
      </c>
      <c r="K18" s="2"/>
      <c r="L18" s="1">
        <f t="shared" si="1"/>
        <v>9070639</v>
      </c>
      <c r="M18" s="13">
        <f t="shared" si="1"/>
        <v>576200</v>
      </c>
      <c r="N18" s="14">
        <f t="shared" si="2"/>
        <v>9646839</v>
      </c>
      <c r="P18" s="3" t="s">
        <v>15</v>
      </c>
      <c r="Q18" s="2">
        <v>1754</v>
      </c>
      <c r="R18" s="2">
        <v>134</v>
      </c>
      <c r="S18" s="2">
        <v>0</v>
      </c>
      <c r="T18" s="2">
        <v>0</v>
      </c>
      <c r="U18" s="2">
        <v>0</v>
      </c>
      <c r="V18" s="2">
        <v>0</v>
      </c>
      <c r="W18" s="2">
        <v>2043</v>
      </c>
      <c r="X18" s="2">
        <v>0</v>
      </c>
      <c r="Y18" s="2">
        <v>134</v>
      </c>
      <c r="Z18" s="2">
        <v>0</v>
      </c>
      <c r="AA18" s="1">
        <f t="shared" si="3"/>
        <v>3931</v>
      </c>
      <c r="AB18" s="13">
        <f t="shared" si="3"/>
        <v>134</v>
      </c>
      <c r="AC18" s="17">
        <f t="shared" si="4"/>
        <v>4065</v>
      </c>
      <c r="AE18" s="3" t="s">
        <v>15</v>
      </c>
      <c r="AF18" s="2">
        <f t="shared" si="5"/>
        <v>3041.2080957810717</v>
      </c>
      <c r="AG18" s="2">
        <f t="shared" si="0"/>
        <v>4300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1828.8595203132647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2307.4634952938181</v>
      </c>
      <c r="AQ18" s="13">
        <f t="shared" si="0"/>
        <v>4300</v>
      </c>
      <c r="AR18" s="14">
        <f t="shared" si="0"/>
        <v>2373.1461254612545</v>
      </c>
    </row>
    <row r="19" spans="1:44" ht="15" customHeight="1" thickBot="1" x14ac:dyDescent="0.3">
      <c r="A19" s="4" t="s">
        <v>16</v>
      </c>
      <c r="B19" s="2">
        <v>25891674.999999996</v>
      </c>
      <c r="C19" s="2">
        <v>8214319</v>
      </c>
      <c r="D19" s="2">
        <v>1944030</v>
      </c>
      <c r="E19" s="2"/>
      <c r="F19" s="2">
        <v>1102950</v>
      </c>
      <c r="G19" s="2">
        <v>3603159.9999999995</v>
      </c>
      <c r="H19" s="2">
        <v>16151422</v>
      </c>
      <c r="I19" s="2">
        <v>1087740</v>
      </c>
      <c r="J19" s="2">
        <v>0</v>
      </c>
      <c r="K19" s="2"/>
      <c r="L19" s="1">
        <f t="shared" ref="L19" si="6">B19+D19+F19+H19+J19</f>
        <v>45090077</v>
      </c>
      <c r="M19" s="13">
        <f t="shared" ref="M19" si="7">C19+E19+G19+I19+K19</f>
        <v>12905219</v>
      </c>
      <c r="N19" s="17">
        <f t="shared" ref="N19" si="8">L19+M19</f>
        <v>57995296</v>
      </c>
      <c r="P19" s="4" t="s">
        <v>16</v>
      </c>
      <c r="Q19" s="2">
        <v>6905</v>
      </c>
      <c r="R19" s="2">
        <v>2163</v>
      </c>
      <c r="S19" s="2">
        <v>334</v>
      </c>
      <c r="T19" s="2">
        <v>0</v>
      </c>
      <c r="U19" s="2">
        <v>342</v>
      </c>
      <c r="V19" s="2">
        <v>610</v>
      </c>
      <c r="W19" s="2">
        <v>6141</v>
      </c>
      <c r="X19" s="2">
        <v>656</v>
      </c>
      <c r="Y19" s="2">
        <v>2563</v>
      </c>
      <c r="Z19" s="2">
        <v>0</v>
      </c>
      <c r="AA19" s="1">
        <f t="shared" ref="AA19" si="9">Q19+S19+U19+W19+Y19</f>
        <v>16285</v>
      </c>
      <c r="AB19" s="13">
        <f t="shared" ref="AB19" si="10">R19+T19+V19+X19+Z19</f>
        <v>3429</v>
      </c>
      <c r="AC19" s="14">
        <f t="shared" ref="AC19" si="11">AA19+AB19</f>
        <v>19714</v>
      </c>
      <c r="AE19" s="4" t="s">
        <v>16</v>
      </c>
      <c r="AF19" s="2">
        <f t="shared" si="5"/>
        <v>3749.6994931209265</v>
      </c>
      <c r="AG19" s="2">
        <f t="shared" si="0"/>
        <v>3797.6509477577438</v>
      </c>
      <c r="AH19" s="2">
        <f t="shared" si="0"/>
        <v>5820.4491017964074</v>
      </c>
      <c r="AI19" s="2" t="str">
        <f t="shared" si="0"/>
        <v>N.A.</v>
      </c>
      <c r="AJ19" s="2">
        <f t="shared" si="0"/>
        <v>3225</v>
      </c>
      <c r="AK19" s="2">
        <f t="shared" si="0"/>
        <v>5906.8196721311469</v>
      </c>
      <c r="AL19" s="2">
        <f t="shared" si="0"/>
        <v>2630.0964012375834</v>
      </c>
      <c r="AM19" s="2">
        <f t="shared" si="0"/>
        <v>1658.1402439024391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2768.8103776481425</v>
      </c>
      <c r="AQ19" s="13">
        <f t="shared" ref="AQ19" si="13">IFERROR(M19/AB19, "N.A.")</f>
        <v>3763.5517643627882</v>
      </c>
      <c r="AR19" s="14">
        <f t="shared" ref="AR19" si="14">IFERROR(N19/AC19, "N.A.")</f>
        <v>2941.8330120726387</v>
      </c>
    </row>
    <row r="20" spans="1:44" ht="15" customHeight="1" thickBot="1" x14ac:dyDescent="0.3">
      <c r="A20" s="5" t="s">
        <v>0</v>
      </c>
      <c r="B20" s="24">
        <f>B19+C19</f>
        <v>34105994</v>
      </c>
      <c r="C20" s="26"/>
      <c r="D20" s="24">
        <f>D19+E19</f>
        <v>1944030</v>
      </c>
      <c r="E20" s="26"/>
      <c r="F20" s="24">
        <f>F19+G19</f>
        <v>4706110</v>
      </c>
      <c r="G20" s="26"/>
      <c r="H20" s="24">
        <f>H19+I19</f>
        <v>17239162</v>
      </c>
      <c r="I20" s="26"/>
      <c r="J20" s="24">
        <f>J19+K19</f>
        <v>0</v>
      </c>
      <c r="K20" s="26"/>
      <c r="L20" s="24">
        <f>L19+M19</f>
        <v>57995296</v>
      </c>
      <c r="M20" s="25"/>
      <c r="N20" s="18">
        <f>B20+D20+F20+H20+J20</f>
        <v>57995296</v>
      </c>
      <c r="P20" s="5" t="s">
        <v>0</v>
      </c>
      <c r="Q20" s="24">
        <f>Q19+R19</f>
        <v>9068</v>
      </c>
      <c r="R20" s="26"/>
      <c r="S20" s="24">
        <f>S19+T19</f>
        <v>334</v>
      </c>
      <c r="T20" s="26"/>
      <c r="U20" s="24">
        <f>U19+V19</f>
        <v>952</v>
      </c>
      <c r="V20" s="26"/>
      <c r="W20" s="24">
        <f>W19+X19</f>
        <v>6797</v>
      </c>
      <c r="X20" s="26"/>
      <c r="Y20" s="24">
        <f>Y19+Z19</f>
        <v>2563</v>
      </c>
      <c r="Z20" s="26"/>
      <c r="AA20" s="24">
        <f>AA19+AB19</f>
        <v>19714</v>
      </c>
      <c r="AB20" s="26"/>
      <c r="AC20" s="19">
        <f>Q20+S20+U20+W20+Y20</f>
        <v>19714</v>
      </c>
      <c r="AE20" s="5" t="s">
        <v>0</v>
      </c>
      <c r="AF20" s="27">
        <f>IFERROR(B20/Q20,"N.A.")</f>
        <v>3761.1374062637847</v>
      </c>
      <c r="AG20" s="28"/>
      <c r="AH20" s="27">
        <f>IFERROR(D20/S20,"N.A.")</f>
        <v>5820.4491017964074</v>
      </c>
      <c r="AI20" s="28"/>
      <c r="AJ20" s="27">
        <f>IFERROR(F20/U20,"N.A.")</f>
        <v>4943.3928571428569</v>
      </c>
      <c r="AK20" s="28"/>
      <c r="AL20" s="27">
        <f>IFERROR(H20/W20,"N.A.")</f>
        <v>2536.2898337501838</v>
      </c>
      <c r="AM20" s="28"/>
      <c r="AN20" s="27">
        <f>IFERROR(J20/Y20,"N.A.")</f>
        <v>0</v>
      </c>
      <c r="AO20" s="28"/>
      <c r="AP20" s="27">
        <f>IFERROR(L20/AA20,"N.A.")</f>
        <v>2941.8330120726387</v>
      </c>
      <c r="AQ20" s="28"/>
      <c r="AR20" s="16">
        <f>IFERROR(N20/AC20, "N.A.")</f>
        <v>2941.8330120726387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8828770</v>
      </c>
      <c r="C27" s="2"/>
      <c r="D27" s="2">
        <v>841080</v>
      </c>
      <c r="E27" s="2"/>
      <c r="F27" s="2">
        <v>1102950</v>
      </c>
      <c r="G27" s="2"/>
      <c r="H27" s="2">
        <v>7486520</v>
      </c>
      <c r="I27" s="2"/>
      <c r="J27" s="2">
        <v>0</v>
      </c>
      <c r="K27" s="2"/>
      <c r="L27" s="1">
        <f>B27+D27+F27+H27+J27</f>
        <v>18259320</v>
      </c>
      <c r="M27" s="13">
        <f>C27+E27+G27+I27+K27</f>
        <v>0</v>
      </c>
      <c r="N27" s="14">
        <f>L27+M27</f>
        <v>18259320</v>
      </c>
      <c r="P27" s="3" t="s">
        <v>12</v>
      </c>
      <c r="Q27" s="2">
        <v>1720</v>
      </c>
      <c r="R27" s="2">
        <v>0</v>
      </c>
      <c r="S27" s="2">
        <v>163</v>
      </c>
      <c r="T27" s="2">
        <v>0</v>
      </c>
      <c r="U27" s="2">
        <v>342</v>
      </c>
      <c r="V27" s="2">
        <v>0</v>
      </c>
      <c r="W27" s="2">
        <v>2147</v>
      </c>
      <c r="X27" s="2">
        <v>0</v>
      </c>
      <c r="Y27" s="2">
        <v>392</v>
      </c>
      <c r="Z27" s="2">
        <v>0</v>
      </c>
      <c r="AA27" s="1">
        <f t="shared" ref="AA27" si="15">Q27+S27+U27+W27+Y27</f>
        <v>4764</v>
      </c>
      <c r="AB27" s="13">
        <f t="shared" ref="AB27" si="16">R27+T27+V27+X27+Z27</f>
        <v>0</v>
      </c>
      <c r="AC27" s="14">
        <f>AA27+AB27</f>
        <v>4764</v>
      </c>
      <c r="AE27" s="3" t="s">
        <v>12</v>
      </c>
      <c r="AF27" s="2">
        <f>IFERROR(B27/Q27, "N.A.")</f>
        <v>5133.0058139534885</v>
      </c>
      <c r="AG27" s="2" t="str">
        <f t="shared" ref="AG27:AR31" si="17">IFERROR(C27/R27, "N.A.")</f>
        <v>N.A.</v>
      </c>
      <c r="AH27" s="2">
        <f t="shared" si="17"/>
        <v>5160</v>
      </c>
      <c r="AI27" s="2" t="str">
        <f t="shared" si="17"/>
        <v>N.A.</v>
      </c>
      <c r="AJ27" s="2">
        <f t="shared" si="17"/>
        <v>3225</v>
      </c>
      <c r="AK27" s="2" t="str">
        <f t="shared" si="17"/>
        <v>N.A.</v>
      </c>
      <c r="AL27" s="2">
        <f t="shared" si="17"/>
        <v>3486.9678621332091</v>
      </c>
      <c r="AM27" s="2" t="str">
        <f t="shared" si="17"/>
        <v>N.A.</v>
      </c>
      <c r="AN27" s="2">
        <f t="shared" si="17"/>
        <v>0</v>
      </c>
      <c r="AO27" s="2" t="str">
        <f t="shared" si="17"/>
        <v>N.A.</v>
      </c>
      <c r="AP27" s="15">
        <f t="shared" si="17"/>
        <v>3832.7707808564232</v>
      </c>
      <c r="AQ27" s="13" t="str">
        <f t="shared" si="17"/>
        <v>N.A.</v>
      </c>
      <c r="AR27" s="14">
        <f t="shared" si="17"/>
        <v>3832.7707808564232</v>
      </c>
    </row>
    <row r="28" spans="1:44" ht="15" customHeight="1" thickBot="1" x14ac:dyDescent="0.3">
      <c r="A28" s="3" t="s">
        <v>13</v>
      </c>
      <c r="B28" s="2">
        <v>489000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8">B28+D28+F28+H28+J28</f>
        <v>489000</v>
      </c>
      <c r="M28" s="13">
        <f t="shared" si="18"/>
        <v>0</v>
      </c>
      <c r="N28" s="14">
        <f t="shared" ref="N28:N30" si="19">L28+M28</f>
        <v>489000</v>
      </c>
      <c r="P28" s="3" t="s">
        <v>13</v>
      </c>
      <c r="Q28" s="2">
        <v>163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20">Q28+S28+U28+W28+Y28</f>
        <v>163</v>
      </c>
      <c r="AB28" s="13">
        <f t="shared" ref="AB28:AB30" si="21">R28+T28+V28+X28+Z28</f>
        <v>0</v>
      </c>
      <c r="AC28" s="14">
        <f t="shared" ref="AC28:AC30" si="22">AA28+AB28</f>
        <v>163</v>
      </c>
      <c r="AE28" s="3" t="s">
        <v>13</v>
      </c>
      <c r="AF28" s="2">
        <f t="shared" ref="AF28:AF31" si="23">IFERROR(B28/Q28, "N.A.")</f>
        <v>3000</v>
      </c>
      <c r="AG28" s="2" t="str">
        <f t="shared" si="17"/>
        <v>N.A.</v>
      </c>
      <c r="AH28" s="2" t="str">
        <f t="shared" si="17"/>
        <v>N.A.</v>
      </c>
      <c r="AI28" s="2" t="str">
        <f t="shared" si="17"/>
        <v>N.A.</v>
      </c>
      <c r="AJ28" s="2" t="str">
        <f t="shared" si="17"/>
        <v>N.A.</v>
      </c>
      <c r="AK28" s="2" t="str">
        <f t="shared" si="17"/>
        <v>N.A.</v>
      </c>
      <c r="AL28" s="2" t="str">
        <f t="shared" si="17"/>
        <v>N.A.</v>
      </c>
      <c r="AM28" s="2" t="str">
        <f t="shared" si="17"/>
        <v>N.A.</v>
      </c>
      <c r="AN28" s="2" t="str">
        <f t="shared" si="17"/>
        <v>N.A.</v>
      </c>
      <c r="AO28" s="2" t="str">
        <f t="shared" si="17"/>
        <v>N.A.</v>
      </c>
      <c r="AP28" s="15">
        <f t="shared" si="17"/>
        <v>3000</v>
      </c>
      <c r="AQ28" s="13" t="str">
        <f t="shared" si="17"/>
        <v>N.A.</v>
      </c>
      <c r="AR28" s="14">
        <f t="shared" si="17"/>
        <v>3000</v>
      </c>
    </row>
    <row r="29" spans="1:44" ht="15" customHeight="1" thickBot="1" x14ac:dyDescent="0.3">
      <c r="A29" s="3" t="s">
        <v>14</v>
      </c>
      <c r="B29" s="2">
        <v>7947875.0000000009</v>
      </c>
      <c r="C29" s="2">
        <v>6797039</v>
      </c>
      <c r="D29" s="2">
        <v>1102950</v>
      </c>
      <c r="E29" s="2"/>
      <c r="F29" s="2"/>
      <c r="G29" s="2">
        <v>2406900</v>
      </c>
      <c r="H29" s="2"/>
      <c r="I29" s="2">
        <v>953740</v>
      </c>
      <c r="J29" s="2"/>
      <c r="K29" s="2"/>
      <c r="L29" s="1">
        <f t="shared" si="18"/>
        <v>9050825</v>
      </c>
      <c r="M29" s="13">
        <f t="shared" si="18"/>
        <v>10157679</v>
      </c>
      <c r="N29" s="14">
        <f t="shared" si="19"/>
        <v>19208504</v>
      </c>
      <c r="P29" s="3" t="s">
        <v>14</v>
      </c>
      <c r="Q29" s="2">
        <v>1928</v>
      </c>
      <c r="R29" s="2">
        <v>1524</v>
      </c>
      <c r="S29" s="2">
        <v>171</v>
      </c>
      <c r="T29" s="2">
        <v>0</v>
      </c>
      <c r="U29" s="2">
        <v>0</v>
      </c>
      <c r="V29" s="2">
        <v>305</v>
      </c>
      <c r="W29" s="2">
        <v>0</v>
      </c>
      <c r="X29" s="2">
        <v>359</v>
      </c>
      <c r="Y29" s="2">
        <v>0</v>
      </c>
      <c r="Z29" s="2">
        <v>0</v>
      </c>
      <c r="AA29" s="1">
        <f t="shared" si="20"/>
        <v>2099</v>
      </c>
      <c r="AB29" s="13">
        <f t="shared" si="21"/>
        <v>2188</v>
      </c>
      <c r="AC29" s="14">
        <f t="shared" si="22"/>
        <v>4287</v>
      </c>
      <c r="AE29" s="3" t="s">
        <v>14</v>
      </c>
      <c r="AF29" s="2">
        <f t="shared" si="23"/>
        <v>4122.3418049792535</v>
      </c>
      <c r="AG29" s="2">
        <f t="shared" si="17"/>
        <v>4459.9993438320207</v>
      </c>
      <c r="AH29" s="2">
        <f t="shared" si="17"/>
        <v>6450</v>
      </c>
      <c r="AI29" s="2" t="str">
        <f t="shared" si="17"/>
        <v>N.A.</v>
      </c>
      <c r="AJ29" s="2" t="str">
        <f t="shared" si="17"/>
        <v>N.A.</v>
      </c>
      <c r="AK29" s="2">
        <f t="shared" si="17"/>
        <v>7891.4754098360654</v>
      </c>
      <c r="AL29" s="2" t="str">
        <f t="shared" si="17"/>
        <v>N.A.</v>
      </c>
      <c r="AM29" s="2">
        <f t="shared" si="17"/>
        <v>2656.6573816155988</v>
      </c>
      <c r="AN29" s="2" t="str">
        <f t="shared" si="17"/>
        <v>N.A.</v>
      </c>
      <c r="AO29" s="2" t="str">
        <f t="shared" si="17"/>
        <v>N.A.</v>
      </c>
      <c r="AP29" s="15">
        <f t="shared" si="17"/>
        <v>4311.9699857074802</v>
      </c>
      <c r="AQ29" s="13">
        <f t="shared" si="17"/>
        <v>4642.4492687385737</v>
      </c>
      <c r="AR29" s="14">
        <f t="shared" si="17"/>
        <v>4480.6400746442732</v>
      </c>
    </row>
    <row r="30" spans="1:44" ht="15" customHeight="1" thickBot="1" x14ac:dyDescent="0.3">
      <c r="A30" s="3" t="s">
        <v>15</v>
      </c>
      <c r="B30" s="2">
        <v>5334279</v>
      </c>
      <c r="C30" s="2">
        <v>576200</v>
      </c>
      <c r="D30" s="2"/>
      <c r="E30" s="2"/>
      <c r="F30" s="2"/>
      <c r="G30" s="2"/>
      <c r="H30" s="2">
        <v>3736360</v>
      </c>
      <c r="I30" s="2"/>
      <c r="J30" s="2">
        <v>0</v>
      </c>
      <c r="K30" s="2"/>
      <c r="L30" s="1">
        <f t="shared" si="18"/>
        <v>9070639</v>
      </c>
      <c r="M30" s="13">
        <f t="shared" si="18"/>
        <v>576200</v>
      </c>
      <c r="N30" s="14">
        <f t="shared" si="19"/>
        <v>9646839</v>
      </c>
      <c r="P30" s="3" t="s">
        <v>15</v>
      </c>
      <c r="Q30" s="2">
        <v>1754</v>
      </c>
      <c r="R30" s="2">
        <v>134</v>
      </c>
      <c r="S30" s="2">
        <v>0</v>
      </c>
      <c r="T30" s="2">
        <v>0</v>
      </c>
      <c r="U30" s="2">
        <v>0</v>
      </c>
      <c r="V30" s="2">
        <v>0</v>
      </c>
      <c r="W30" s="2">
        <v>2043</v>
      </c>
      <c r="X30" s="2">
        <v>0</v>
      </c>
      <c r="Y30" s="2">
        <v>134</v>
      </c>
      <c r="Z30" s="2">
        <v>0</v>
      </c>
      <c r="AA30" s="1">
        <f t="shared" si="20"/>
        <v>3931</v>
      </c>
      <c r="AB30" s="13">
        <f t="shared" si="21"/>
        <v>134</v>
      </c>
      <c r="AC30" s="17">
        <f t="shared" si="22"/>
        <v>4065</v>
      </c>
      <c r="AE30" s="3" t="s">
        <v>15</v>
      </c>
      <c r="AF30" s="2">
        <f t="shared" si="23"/>
        <v>3041.2080957810717</v>
      </c>
      <c r="AG30" s="2">
        <f t="shared" si="17"/>
        <v>4300</v>
      </c>
      <c r="AH30" s="2" t="str">
        <f t="shared" si="17"/>
        <v>N.A.</v>
      </c>
      <c r="AI30" s="2" t="str">
        <f t="shared" si="17"/>
        <v>N.A.</v>
      </c>
      <c r="AJ30" s="2" t="str">
        <f t="shared" si="17"/>
        <v>N.A.</v>
      </c>
      <c r="AK30" s="2" t="str">
        <f t="shared" si="17"/>
        <v>N.A.</v>
      </c>
      <c r="AL30" s="2">
        <f t="shared" si="17"/>
        <v>1828.8595203132647</v>
      </c>
      <c r="AM30" s="2" t="str">
        <f t="shared" si="17"/>
        <v>N.A.</v>
      </c>
      <c r="AN30" s="2">
        <f t="shared" si="17"/>
        <v>0</v>
      </c>
      <c r="AO30" s="2" t="str">
        <f t="shared" si="17"/>
        <v>N.A.</v>
      </c>
      <c r="AP30" s="15">
        <f t="shared" si="17"/>
        <v>2307.4634952938181</v>
      </c>
      <c r="AQ30" s="13">
        <f t="shared" si="17"/>
        <v>4300</v>
      </c>
      <c r="AR30" s="14">
        <f t="shared" si="17"/>
        <v>2373.1461254612545</v>
      </c>
    </row>
    <row r="31" spans="1:44" ht="15" customHeight="1" thickBot="1" x14ac:dyDescent="0.3">
      <c r="A31" s="4" t="s">
        <v>16</v>
      </c>
      <c r="B31" s="2">
        <v>22599923.999999996</v>
      </c>
      <c r="C31" s="2">
        <v>7373239</v>
      </c>
      <c r="D31" s="2">
        <v>1944030</v>
      </c>
      <c r="E31" s="2"/>
      <c r="F31" s="2">
        <v>1102950</v>
      </c>
      <c r="G31" s="2">
        <v>2406900</v>
      </c>
      <c r="H31" s="2">
        <v>11222880</v>
      </c>
      <c r="I31" s="2">
        <v>953740</v>
      </c>
      <c r="J31" s="2">
        <v>0</v>
      </c>
      <c r="K31" s="2"/>
      <c r="L31" s="1">
        <f t="shared" ref="L31" si="24">B31+D31+F31+H31+J31</f>
        <v>36869784</v>
      </c>
      <c r="M31" s="13">
        <f t="shared" ref="M31" si="25">C31+E31+G31+I31+K31</f>
        <v>10733879</v>
      </c>
      <c r="N31" s="17">
        <f t="shared" ref="N31" si="26">L31+M31</f>
        <v>47603663</v>
      </c>
      <c r="P31" s="4" t="s">
        <v>16</v>
      </c>
      <c r="Q31" s="2">
        <v>5565</v>
      </c>
      <c r="R31" s="2">
        <v>1658</v>
      </c>
      <c r="S31" s="2">
        <v>334</v>
      </c>
      <c r="T31" s="2">
        <v>0</v>
      </c>
      <c r="U31" s="2">
        <v>342</v>
      </c>
      <c r="V31" s="2">
        <v>305</v>
      </c>
      <c r="W31" s="2">
        <v>4190</v>
      </c>
      <c r="X31" s="2">
        <v>359</v>
      </c>
      <c r="Y31" s="2">
        <v>526</v>
      </c>
      <c r="Z31" s="2">
        <v>0</v>
      </c>
      <c r="AA31" s="1">
        <f t="shared" ref="AA31" si="27">Q31+S31+U31+W31+Y31</f>
        <v>10957</v>
      </c>
      <c r="AB31" s="13">
        <f t="shared" ref="AB31" si="28">R31+T31+V31+X31+Z31</f>
        <v>2322</v>
      </c>
      <c r="AC31" s="14">
        <f t="shared" ref="AC31" si="29">AA31+AB31</f>
        <v>13279</v>
      </c>
      <c r="AE31" s="4" t="s">
        <v>16</v>
      </c>
      <c r="AF31" s="2">
        <f t="shared" si="23"/>
        <v>4061.0824797843661</v>
      </c>
      <c r="AG31" s="2">
        <f t="shared" si="17"/>
        <v>4447.0681544028948</v>
      </c>
      <c r="AH31" s="2">
        <f t="shared" si="17"/>
        <v>5820.4491017964074</v>
      </c>
      <c r="AI31" s="2" t="str">
        <f t="shared" si="17"/>
        <v>N.A.</v>
      </c>
      <c r="AJ31" s="2">
        <f t="shared" si="17"/>
        <v>3225</v>
      </c>
      <c r="AK31" s="2">
        <f t="shared" si="17"/>
        <v>7891.4754098360654</v>
      </c>
      <c r="AL31" s="2">
        <f t="shared" si="17"/>
        <v>2678.4916467780431</v>
      </c>
      <c r="AM31" s="2">
        <f t="shared" si="17"/>
        <v>2656.6573816155988</v>
      </c>
      <c r="AN31" s="2">
        <f t="shared" si="17"/>
        <v>0</v>
      </c>
      <c r="AO31" s="2" t="str">
        <f t="shared" si="17"/>
        <v>N.A.</v>
      </c>
      <c r="AP31" s="15">
        <f t="shared" ref="AP31" si="30">IFERROR(L31/AA31, "N.A.")</f>
        <v>3364.9524504882725</v>
      </c>
      <c r="AQ31" s="13">
        <f t="shared" ref="AQ31" si="31">IFERROR(M31/AB31, "N.A.")</f>
        <v>4622.6869078380705</v>
      </c>
      <c r="AR31" s="14">
        <f t="shared" ref="AR31" si="32">IFERROR(N31/AC31, "N.A.")</f>
        <v>3584.8831237291965</v>
      </c>
    </row>
    <row r="32" spans="1:44" ht="15" customHeight="1" thickBot="1" x14ac:dyDescent="0.3">
      <c r="A32" s="5" t="s">
        <v>0</v>
      </c>
      <c r="B32" s="24">
        <f>B31+C31</f>
        <v>29973162.999999996</v>
      </c>
      <c r="C32" s="26"/>
      <c r="D32" s="24">
        <f>D31+E31</f>
        <v>1944030</v>
      </c>
      <c r="E32" s="26"/>
      <c r="F32" s="24">
        <f>F31+G31</f>
        <v>3509850</v>
      </c>
      <c r="G32" s="26"/>
      <c r="H32" s="24">
        <f>H31+I31</f>
        <v>12176620</v>
      </c>
      <c r="I32" s="26"/>
      <c r="J32" s="24">
        <f>J31+K31</f>
        <v>0</v>
      </c>
      <c r="K32" s="26"/>
      <c r="L32" s="24">
        <f>L31+M31</f>
        <v>47603663</v>
      </c>
      <c r="M32" s="25"/>
      <c r="N32" s="18">
        <f>B32+D32+F32+H32+J32</f>
        <v>47603663</v>
      </c>
      <c r="P32" s="5" t="s">
        <v>0</v>
      </c>
      <c r="Q32" s="24">
        <f>Q31+R31</f>
        <v>7223</v>
      </c>
      <c r="R32" s="26"/>
      <c r="S32" s="24">
        <f>S31+T31</f>
        <v>334</v>
      </c>
      <c r="T32" s="26"/>
      <c r="U32" s="24">
        <f>U31+V31</f>
        <v>647</v>
      </c>
      <c r="V32" s="26"/>
      <c r="W32" s="24">
        <f>W31+X31</f>
        <v>4549</v>
      </c>
      <c r="X32" s="26"/>
      <c r="Y32" s="24">
        <f>Y31+Z31</f>
        <v>526</v>
      </c>
      <c r="Z32" s="26"/>
      <c r="AA32" s="24">
        <f>AA31+AB31</f>
        <v>13279</v>
      </c>
      <c r="AB32" s="26"/>
      <c r="AC32" s="19">
        <f>Q32+S32+U32+W32+Y32</f>
        <v>13279</v>
      </c>
      <c r="AE32" s="5" t="s">
        <v>0</v>
      </c>
      <c r="AF32" s="27">
        <f>IFERROR(B32/Q32,"N.A.")</f>
        <v>4149.6833725598781</v>
      </c>
      <c r="AG32" s="28"/>
      <c r="AH32" s="27">
        <f>IFERROR(D32/S32,"N.A.")</f>
        <v>5820.4491017964074</v>
      </c>
      <c r="AI32" s="28"/>
      <c r="AJ32" s="27">
        <f>IFERROR(F32/U32,"N.A.")</f>
        <v>5424.8068006182384</v>
      </c>
      <c r="AK32" s="28"/>
      <c r="AL32" s="27">
        <f>IFERROR(H32/W32,"N.A.")</f>
        <v>2676.7685205539678</v>
      </c>
      <c r="AM32" s="28"/>
      <c r="AN32" s="27">
        <f>IFERROR(J32/Y32,"N.A.")</f>
        <v>0</v>
      </c>
      <c r="AO32" s="28"/>
      <c r="AP32" s="27">
        <f>IFERROR(L32/AA32,"N.A.")</f>
        <v>3584.8831237291965</v>
      </c>
      <c r="AQ32" s="28"/>
      <c r="AR32" s="16">
        <f>IFERROR(N32/AC32, "N.A.")</f>
        <v>3584.8831237291965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437740</v>
      </c>
      <c r="C39" s="2"/>
      <c r="D39" s="2"/>
      <c r="E39" s="2"/>
      <c r="F39" s="2"/>
      <c r="G39" s="2"/>
      <c r="H39" s="2">
        <v>4928542</v>
      </c>
      <c r="I39" s="2"/>
      <c r="J39" s="2">
        <v>0</v>
      </c>
      <c r="K39" s="2"/>
      <c r="L39" s="1">
        <f>B39+D39+F39+H39+J39</f>
        <v>5366282</v>
      </c>
      <c r="M39" s="13">
        <f>C39+E39+G39+I39+K39</f>
        <v>0</v>
      </c>
      <c r="N39" s="14">
        <f>L39+M39</f>
        <v>5366282</v>
      </c>
      <c r="P39" s="3" t="s">
        <v>12</v>
      </c>
      <c r="Q39" s="2">
        <v>334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1951</v>
      </c>
      <c r="X39" s="2">
        <v>0</v>
      </c>
      <c r="Y39" s="2">
        <v>1369</v>
      </c>
      <c r="Z39" s="2">
        <v>0</v>
      </c>
      <c r="AA39" s="1">
        <f>Q39+S39+U39+W39+Y39</f>
        <v>3654</v>
      </c>
      <c r="AB39" s="13">
        <f>R39+T39+V39+X39+Z39</f>
        <v>0</v>
      </c>
      <c r="AC39" s="14">
        <f>AA39+AB39</f>
        <v>3654</v>
      </c>
      <c r="AE39" s="3" t="s">
        <v>12</v>
      </c>
      <c r="AF39" s="2">
        <f>IFERROR(B39/Q39, "N.A.")</f>
        <v>1310.5988023952095</v>
      </c>
      <c r="AG39" s="2" t="str">
        <f t="shared" ref="AG39:AR43" si="33">IFERROR(C39/R39, "N.A.")</f>
        <v>N.A.</v>
      </c>
      <c r="AH39" s="2" t="str">
        <f t="shared" si="33"/>
        <v>N.A.</v>
      </c>
      <c r="AI39" s="2" t="str">
        <f t="shared" si="33"/>
        <v>N.A.</v>
      </c>
      <c r="AJ39" s="2" t="str">
        <f t="shared" si="33"/>
        <v>N.A.</v>
      </c>
      <c r="AK39" s="2" t="str">
        <f t="shared" si="33"/>
        <v>N.A.</v>
      </c>
      <c r="AL39" s="2">
        <f t="shared" si="33"/>
        <v>2526.161968221425</v>
      </c>
      <c r="AM39" s="2" t="str">
        <f t="shared" si="33"/>
        <v>N.A.</v>
      </c>
      <c r="AN39" s="2">
        <f t="shared" si="33"/>
        <v>0</v>
      </c>
      <c r="AO39" s="2" t="str">
        <f t="shared" si="33"/>
        <v>N.A.</v>
      </c>
      <c r="AP39" s="15">
        <f t="shared" si="33"/>
        <v>1468.6048166392993</v>
      </c>
      <c r="AQ39" s="13" t="str">
        <f t="shared" si="33"/>
        <v>N.A.</v>
      </c>
      <c r="AR39" s="14">
        <f t="shared" si="33"/>
        <v>1468.6048166392993</v>
      </c>
    </row>
    <row r="40" spans="1:44" ht="15" customHeight="1" thickBot="1" x14ac:dyDescent="0.3">
      <c r="A40" s="3" t="s">
        <v>13</v>
      </c>
      <c r="B40" s="2">
        <v>631589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4">B40+D40+F40+H40+J40</f>
        <v>631589</v>
      </c>
      <c r="M40" s="13">
        <f t="shared" si="34"/>
        <v>0</v>
      </c>
      <c r="N40" s="14">
        <f t="shared" ref="N40:N42" si="35">L40+M40</f>
        <v>631589</v>
      </c>
      <c r="P40" s="3" t="s">
        <v>13</v>
      </c>
      <c r="Q40" s="2">
        <v>305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6">Q40+S40+U40+W40+Y40</f>
        <v>305</v>
      </c>
      <c r="AB40" s="13">
        <f t="shared" si="36"/>
        <v>0</v>
      </c>
      <c r="AC40" s="14">
        <f t="shared" ref="AC40:AC42" si="37">AA40+AB40</f>
        <v>305</v>
      </c>
      <c r="AE40" s="3" t="s">
        <v>13</v>
      </c>
      <c r="AF40" s="2">
        <f t="shared" ref="AF40:AF43" si="38">IFERROR(B40/Q40, "N.A.")</f>
        <v>2070.783606557377</v>
      </c>
      <c r="AG40" s="2" t="str">
        <f t="shared" si="33"/>
        <v>N.A.</v>
      </c>
      <c r="AH40" s="2" t="str">
        <f t="shared" si="33"/>
        <v>N.A.</v>
      </c>
      <c r="AI40" s="2" t="str">
        <f t="shared" si="33"/>
        <v>N.A.</v>
      </c>
      <c r="AJ40" s="2" t="str">
        <f t="shared" si="33"/>
        <v>N.A.</v>
      </c>
      <c r="AK40" s="2" t="str">
        <f t="shared" si="33"/>
        <v>N.A.</v>
      </c>
      <c r="AL40" s="2" t="str">
        <f t="shared" si="33"/>
        <v>N.A.</v>
      </c>
      <c r="AM40" s="2" t="str">
        <f t="shared" si="33"/>
        <v>N.A.</v>
      </c>
      <c r="AN40" s="2" t="str">
        <f t="shared" si="33"/>
        <v>N.A.</v>
      </c>
      <c r="AO40" s="2" t="str">
        <f t="shared" si="33"/>
        <v>N.A.</v>
      </c>
      <c r="AP40" s="15">
        <f t="shared" si="33"/>
        <v>2070.783606557377</v>
      </c>
      <c r="AQ40" s="13" t="str">
        <f t="shared" si="33"/>
        <v>N.A.</v>
      </c>
      <c r="AR40" s="14">
        <f t="shared" si="33"/>
        <v>2070.783606557377</v>
      </c>
    </row>
    <row r="41" spans="1:44" ht="15" customHeight="1" thickBot="1" x14ac:dyDescent="0.3">
      <c r="A41" s="3" t="s">
        <v>14</v>
      </c>
      <c r="B41" s="2">
        <v>2222422</v>
      </c>
      <c r="C41" s="2">
        <v>841079.99999999988</v>
      </c>
      <c r="D41" s="2"/>
      <c r="E41" s="2"/>
      <c r="F41" s="2"/>
      <c r="G41" s="2">
        <v>1196260</v>
      </c>
      <c r="H41" s="2"/>
      <c r="I41" s="2">
        <v>134000</v>
      </c>
      <c r="J41" s="2">
        <v>0</v>
      </c>
      <c r="K41" s="2"/>
      <c r="L41" s="1">
        <f t="shared" si="34"/>
        <v>2222422</v>
      </c>
      <c r="M41" s="13">
        <f t="shared" si="34"/>
        <v>2171340</v>
      </c>
      <c r="N41" s="14">
        <f t="shared" si="35"/>
        <v>4393762</v>
      </c>
      <c r="P41" s="3" t="s">
        <v>14</v>
      </c>
      <c r="Q41" s="2">
        <v>701</v>
      </c>
      <c r="R41" s="2">
        <v>505</v>
      </c>
      <c r="S41" s="2">
        <v>0</v>
      </c>
      <c r="T41" s="2">
        <v>0</v>
      </c>
      <c r="U41" s="2">
        <v>0</v>
      </c>
      <c r="V41" s="2">
        <v>305</v>
      </c>
      <c r="W41" s="2">
        <v>0</v>
      </c>
      <c r="X41" s="2">
        <v>297</v>
      </c>
      <c r="Y41" s="2">
        <v>668</v>
      </c>
      <c r="Z41" s="2">
        <v>0</v>
      </c>
      <c r="AA41" s="1">
        <f t="shared" si="36"/>
        <v>1369</v>
      </c>
      <c r="AB41" s="13">
        <f t="shared" si="36"/>
        <v>1107</v>
      </c>
      <c r="AC41" s="14">
        <f t="shared" si="37"/>
        <v>2476</v>
      </c>
      <c r="AE41" s="3" t="s">
        <v>14</v>
      </c>
      <c r="AF41" s="2">
        <f t="shared" si="38"/>
        <v>3170.3594864479314</v>
      </c>
      <c r="AG41" s="2">
        <f t="shared" si="33"/>
        <v>1665.5049504950493</v>
      </c>
      <c r="AH41" s="2" t="str">
        <f t="shared" si="33"/>
        <v>N.A.</v>
      </c>
      <c r="AI41" s="2" t="str">
        <f t="shared" si="33"/>
        <v>N.A.</v>
      </c>
      <c r="AJ41" s="2" t="str">
        <f t="shared" si="33"/>
        <v>N.A.</v>
      </c>
      <c r="AK41" s="2">
        <f t="shared" si="33"/>
        <v>3922.1639344262294</v>
      </c>
      <c r="AL41" s="2" t="str">
        <f t="shared" si="33"/>
        <v>N.A.</v>
      </c>
      <c r="AM41" s="2">
        <f t="shared" si="33"/>
        <v>451.17845117845116</v>
      </c>
      <c r="AN41" s="2">
        <f t="shared" si="33"/>
        <v>0</v>
      </c>
      <c r="AO41" s="2" t="str">
        <f t="shared" si="33"/>
        <v>N.A.</v>
      </c>
      <c r="AP41" s="15">
        <f t="shared" si="33"/>
        <v>1623.3907962016069</v>
      </c>
      <c r="AQ41" s="13">
        <f t="shared" si="33"/>
        <v>1961.4634146341464</v>
      </c>
      <c r="AR41" s="14">
        <f t="shared" si="33"/>
        <v>1774.5403877221324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4"/>
        <v>0</v>
      </c>
      <c r="M42" s="13">
        <f t="shared" si="34"/>
        <v>0</v>
      </c>
      <c r="N42" s="14">
        <f t="shared" si="35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6"/>
        <v>0</v>
      </c>
      <c r="AB42" s="13">
        <f t="shared" si="36"/>
        <v>0</v>
      </c>
      <c r="AC42" s="14">
        <f t="shared" si="37"/>
        <v>0</v>
      </c>
      <c r="AE42" s="3" t="s">
        <v>15</v>
      </c>
      <c r="AF42" s="2" t="str">
        <f t="shared" si="38"/>
        <v>N.A.</v>
      </c>
      <c r="AG42" s="2" t="str">
        <f t="shared" si="33"/>
        <v>N.A.</v>
      </c>
      <c r="AH42" s="2" t="str">
        <f t="shared" si="33"/>
        <v>N.A.</v>
      </c>
      <c r="AI42" s="2" t="str">
        <f t="shared" si="33"/>
        <v>N.A.</v>
      </c>
      <c r="AJ42" s="2" t="str">
        <f t="shared" si="33"/>
        <v>N.A.</v>
      </c>
      <c r="AK42" s="2" t="str">
        <f t="shared" si="33"/>
        <v>N.A.</v>
      </c>
      <c r="AL42" s="2" t="str">
        <f t="shared" si="33"/>
        <v>N.A.</v>
      </c>
      <c r="AM42" s="2" t="str">
        <f t="shared" si="33"/>
        <v>N.A.</v>
      </c>
      <c r="AN42" s="2" t="str">
        <f t="shared" si="33"/>
        <v>N.A.</v>
      </c>
      <c r="AO42" s="2" t="str">
        <f t="shared" si="33"/>
        <v>N.A.</v>
      </c>
      <c r="AP42" s="15" t="str">
        <f t="shared" si="33"/>
        <v>N.A.</v>
      </c>
      <c r="AQ42" s="13" t="str">
        <f t="shared" si="33"/>
        <v>N.A.</v>
      </c>
      <c r="AR42" s="14" t="str">
        <f t="shared" si="33"/>
        <v>N.A.</v>
      </c>
    </row>
    <row r="43" spans="1:44" ht="15" customHeight="1" thickBot="1" x14ac:dyDescent="0.3">
      <c r="A43" s="4" t="s">
        <v>16</v>
      </c>
      <c r="B43" s="2">
        <v>3291751.0000000005</v>
      </c>
      <c r="C43" s="2">
        <v>841079.99999999988</v>
      </c>
      <c r="D43" s="2"/>
      <c r="E43" s="2"/>
      <c r="F43" s="2"/>
      <c r="G43" s="2">
        <v>1196260</v>
      </c>
      <c r="H43" s="2">
        <v>4928542</v>
      </c>
      <c r="I43" s="2">
        <v>134000</v>
      </c>
      <c r="J43" s="2">
        <v>0</v>
      </c>
      <c r="K43" s="2"/>
      <c r="L43" s="1">
        <f t="shared" ref="L43" si="39">B43+D43+F43+H43+J43</f>
        <v>8220293</v>
      </c>
      <c r="M43" s="13">
        <f t="shared" ref="M43" si="40">C43+E43+G43+I43+K43</f>
        <v>2171340</v>
      </c>
      <c r="N43" s="17">
        <f t="shared" ref="N43" si="41">L43+M43</f>
        <v>10391633</v>
      </c>
      <c r="P43" s="4" t="s">
        <v>16</v>
      </c>
      <c r="Q43" s="2">
        <v>1340</v>
      </c>
      <c r="R43" s="2">
        <v>505</v>
      </c>
      <c r="S43" s="2">
        <v>0</v>
      </c>
      <c r="T43" s="2">
        <v>0</v>
      </c>
      <c r="U43" s="2">
        <v>0</v>
      </c>
      <c r="V43" s="2">
        <v>305</v>
      </c>
      <c r="W43" s="2">
        <v>1951</v>
      </c>
      <c r="X43" s="2">
        <v>297</v>
      </c>
      <c r="Y43" s="2">
        <v>2037</v>
      </c>
      <c r="Z43" s="2">
        <v>0</v>
      </c>
      <c r="AA43" s="1">
        <f t="shared" ref="AA43" si="42">Q43+S43+U43+W43+Y43</f>
        <v>5328</v>
      </c>
      <c r="AB43" s="13">
        <f t="shared" ref="AB43" si="43">R43+T43+V43+X43+Z43</f>
        <v>1107</v>
      </c>
      <c r="AC43" s="17">
        <f t="shared" ref="AC43" si="44">AA43+AB43</f>
        <v>6435</v>
      </c>
      <c r="AE43" s="4" t="s">
        <v>16</v>
      </c>
      <c r="AF43" s="2">
        <f t="shared" si="38"/>
        <v>2456.5305970149257</v>
      </c>
      <c r="AG43" s="2">
        <f t="shared" si="33"/>
        <v>1665.5049504950493</v>
      </c>
      <c r="AH43" s="2" t="str">
        <f t="shared" si="33"/>
        <v>N.A.</v>
      </c>
      <c r="AI43" s="2" t="str">
        <f t="shared" si="33"/>
        <v>N.A.</v>
      </c>
      <c r="AJ43" s="2" t="str">
        <f t="shared" si="33"/>
        <v>N.A.</v>
      </c>
      <c r="AK43" s="2">
        <f t="shared" si="33"/>
        <v>3922.1639344262294</v>
      </c>
      <c r="AL43" s="2">
        <f t="shared" si="33"/>
        <v>2526.161968221425</v>
      </c>
      <c r="AM43" s="2">
        <f t="shared" si="33"/>
        <v>451.17845117845116</v>
      </c>
      <c r="AN43" s="2">
        <f t="shared" si="33"/>
        <v>0</v>
      </c>
      <c r="AO43" s="2" t="str">
        <f t="shared" si="33"/>
        <v>N.A.</v>
      </c>
      <c r="AP43" s="15">
        <f t="shared" ref="AP43" si="45">IFERROR(L43/AA43, "N.A.")</f>
        <v>1542.8477852852852</v>
      </c>
      <c r="AQ43" s="13">
        <f t="shared" ref="AQ43" si="46">IFERROR(M43/AB43, "N.A.")</f>
        <v>1961.4634146341464</v>
      </c>
      <c r="AR43" s="14">
        <f t="shared" ref="AR43" si="47">IFERROR(N43/AC43, "N.A.")</f>
        <v>1614.8613830613831</v>
      </c>
    </row>
    <row r="44" spans="1:44" ht="15" customHeight="1" thickBot="1" x14ac:dyDescent="0.3">
      <c r="A44" s="5" t="s">
        <v>0</v>
      </c>
      <c r="B44" s="24">
        <f>B43+C43</f>
        <v>4132831.0000000005</v>
      </c>
      <c r="C44" s="26"/>
      <c r="D44" s="24">
        <f>D43+E43</f>
        <v>0</v>
      </c>
      <c r="E44" s="26"/>
      <c r="F44" s="24">
        <f>F43+G43</f>
        <v>1196260</v>
      </c>
      <c r="G44" s="26"/>
      <c r="H44" s="24">
        <f>H43+I43</f>
        <v>5062542</v>
      </c>
      <c r="I44" s="26"/>
      <c r="J44" s="24">
        <f>J43+K43</f>
        <v>0</v>
      </c>
      <c r="K44" s="26"/>
      <c r="L44" s="24">
        <f>L43+M43</f>
        <v>10391633</v>
      </c>
      <c r="M44" s="25"/>
      <c r="N44" s="18">
        <f>B44+D44+F44+H44+J44</f>
        <v>10391633</v>
      </c>
      <c r="P44" s="5" t="s">
        <v>0</v>
      </c>
      <c r="Q44" s="24">
        <f>Q43+R43</f>
        <v>1845</v>
      </c>
      <c r="R44" s="26"/>
      <c r="S44" s="24">
        <f>S43+T43</f>
        <v>0</v>
      </c>
      <c r="T44" s="26"/>
      <c r="U44" s="24">
        <f>U43+V43</f>
        <v>305</v>
      </c>
      <c r="V44" s="26"/>
      <c r="W44" s="24">
        <f>W43+X43</f>
        <v>2248</v>
      </c>
      <c r="X44" s="26"/>
      <c r="Y44" s="24">
        <f>Y43+Z43</f>
        <v>2037</v>
      </c>
      <c r="Z44" s="26"/>
      <c r="AA44" s="24">
        <f>AA43+AB43</f>
        <v>6435</v>
      </c>
      <c r="AB44" s="25"/>
      <c r="AC44" s="18">
        <f>Q44+S44+U44+W44+Y44</f>
        <v>6435</v>
      </c>
      <c r="AE44" s="5" t="s">
        <v>0</v>
      </c>
      <c r="AF44" s="27">
        <f>IFERROR(B44/Q44,"N.A.")</f>
        <v>2240.016802168022</v>
      </c>
      <c r="AG44" s="28"/>
      <c r="AH44" s="27" t="str">
        <f>IFERROR(D44/S44,"N.A.")</f>
        <v>N.A.</v>
      </c>
      <c r="AI44" s="28"/>
      <c r="AJ44" s="27">
        <f>IFERROR(F44/U44,"N.A.")</f>
        <v>3922.1639344262294</v>
      </c>
      <c r="AK44" s="28"/>
      <c r="AL44" s="27">
        <f>IFERROR(H44/W44,"N.A.")</f>
        <v>2252.0204626334521</v>
      </c>
      <c r="AM44" s="28"/>
      <c r="AN44" s="27">
        <f>IFERROR(J44/Y44,"N.A.")</f>
        <v>0</v>
      </c>
      <c r="AO44" s="28"/>
      <c r="AP44" s="27">
        <f>IFERROR(L44/AA44,"N.A.")</f>
        <v>1614.8613830613831</v>
      </c>
      <c r="AQ44" s="28"/>
      <c r="AR44" s="16">
        <f>IFERROR(N44/AC44, "N.A.")</f>
        <v>1614.8613830613831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215581947.00000009</v>
      </c>
      <c r="C15" s="2"/>
      <c r="D15" s="2">
        <v>118073136.00000001</v>
      </c>
      <c r="E15" s="2"/>
      <c r="F15" s="2">
        <v>97493409.999999985</v>
      </c>
      <c r="G15" s="2"/>
      <c r="H15" s="2">
        <v>393947128</v>
      </c>
      <c r="I15" s="2"/>
      <c r="J15" s="2">
        <v>0</v>
      </c>
      <c r="K15" s="2"/>
      <c r="L15" s="1">
        <f>B15+D15+F15+H15+J15</f>
        <v>825095621.00000012</v>
      </c>
      <c r="M15" s="13">
        <f>C15+E15+G15+I15+K15</f>
        <v>0</v>
      </c>
      <c r="N15" s="14">
        <f>L15+M15</f>
        <v>825095621.00000012</v>
      </c>
      <c r="P15" s="3" t="s">
        <v>12</v>
      </c>
      <c r="Q15" s="2">
        <v>44085</v>
      </c>
      <c r="R15" s="2">
        <v>0</v>
      </c>
      <c r="S15" s="2">
        <v>18666</v>
      </c>
      <c r="T15" s="2">
        <v>0</v>
      </c>
      <c r="U15" s="2">
        <v>14563</v>
      </c>
      <c r="V15" s="2">
        <v>0</v>
      </c>
      <c r="W15" s="2">
        <v>101325</v>
      </c>
      <c r="X15" s="2">
        <v>0</v>
      </c>
      <c r="Y15" s="2">
        <v>10022</v>
      </c>
      <c r="Z15" s="2">
        <v>0</v>
      </c>
      <c r="AA15" s="1">
        <f>Q15+S15+U15+W15+Y15</f>
        <v>188661</v>
      </c>
      <c r="AB15" s="13">
        <f>R15+T15+V15+X15+Z15</f>
        <v>0</v>
      </c>
      <c r="AC15" s="14">
        <f>AA15+AB15</f>
        <v>188661</v>
      </c>
      <c r="AE15" s="3" t="s">
        <v>12</v>
      </c>
      <c r="AF15" s="2">
        <f>IFERROR(B15/Q15, "N.A.")</f>
        <v>4890.1428376999002</v>
      </c>
      <c r="AG15" s="2" t="str">
        <f t="shared" ref="AG15:AR19" si="0">IFERROR(C15/R15, "N.A.")</f>
        <v>N.A.</v>
      </c>
      <c r="AH15" s="2">
        <f t="shared" si="0"/>
        <v>6325.5724847315987</v>
      </c>
      <c r="AI15" s="2" t="str">
        <f t="shared" si="0"/>
        <v>N.A.</v>
      </c>
      <c r="AJ15" s="2">
        <f t="shared" si="0"/>
        <v>6694.5965803749214</v>
      </c>
      <c r="AK15" s="2" t="str">
        <f t="shared" si="0"/>
        <v>N.A.</v>
      </c>
      <c r="AL15" s="2">
        <f t="shared" si="0"/>
        <v>3887.9558647915123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4373.4297019521791</v>
      </c>
      <c r="AQ15" s="13" t="str">
        <f t="shared" si="0"/>
        <v>N.A.</v>
      </c>
      <c r="AR15" s="14">
        <f t="shared" si="0"/>
        <v>4373.4297019521791</v>
      </c>
    </row>
    <row r="16" spans="1:44" ht="15" customHeight="1" thickBot="1" x14ac:dyDescent="0.3">
      <c r="A16" s="3" t="s">
        <v>13</v>
      </c>
      <c r="B16" s="2">
        <v>103998571</v>
      </c>
      <c r="C16" s="2">
        <v>5132220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103998571</v>
      </c>
      <c r="M16" s="13">
        <f t="shared" si="1"/>
        <v>5132220</v>
      </c>
      <c r="N16" s="14">
        <f t="shared" ref="N16:N18" si="2">L16+M16</f>
        <v>109130791</v>
      </c>
      <c r="P16" s="3" t="s">
        <v>13</v>
      </c>
      <c r="Q16" s="2">
        <v>31769</v>
      </c>
      <c r="R16" s="2">
        <v>902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31769</v>
      </c>
      <c r="AB16" s="13">
        <f t="shared" si="3"/>
        <v>902</v>
      </c>
      <c r="AC16" s="14">
        <f t="shared" ref="AC16:AC18" si="4">AA16+AB16</f>
        <v>32671</v>
      </c>
      <c r="AE16" s="3" t="s">
        <v>13</v>
      </c>
      <c r="AF16" s="2">
        <f t="shared" ref="AF16:AF19" si="5">IFERROR(B16/Q16, "N.A.")</f>
        <v>3273.5865466335108</v>
      </c>
      <c r="AG16" s="2">
        <f t="shared" si="0"/>
        <v>5689.8226164079824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3273.5865466335108</v>
      </c>
      <c r="AQ16" s="13">
        <f t="shared" si="0"/>
        <v>5689.8226164079824</v>
      </c>
      <c r="AR16" s="14">
        <f t="shared" si="0"/>
        <v>3340.2953995898501</v>
      </c>
    </row>
    <row r="17" spans="1:44" ht="15" customHeight="1" thickBot="1" x14ac:dyDescent="0.3">
      <c r="A17" s="3" t="s">
        <v>14</v>
      </c>
      <c r="B17" s="2">
        <v>500788175.9999997</v>
      </c>
      <c r="C17" s="2">
        <v>2396687404.999999</v>
      </c>
      <c r="D17" s="2">
        <v>128941795.99999996</v>
      </c>
      <c r="E17" s="2">
        <v>41865500</v>
      </c>
      <c r="F17" s="2"/>
      <c r="G17" s="2">
        <v>159667915</v>
      </c>
      <c r="H17" s="2"/>
      <c r="I17" s="2">
        <v>119722842.00000003</v>
      </c>
      <c r="J17" s="2">
        <v>0</v>
      </c>
      <c r="K17" s="2"/>
      <c r="L17" s="1">
        <f t="shared" si="1"/>
        <v>629729971.99999964</v>
      </c>
      <c r="M17" s="13">
        <f t="shared" si="1"/>
        <v>2717943661.999999</v>
      </c>
      <c r="N17" s="14">
        <f t="shared" si="2"/>
        <v>3347673633.9999986</v>
      </c>
      <c r="P17" s="3" t="s">
        <v>14</v>
      </c>
      <c r="Q17" s="2">
        <v>106168</v>
      </c>
      <c r="R17" s="2">
        <v>382049</v>
      </c>
      <c r="S17" s="2">
        <v>21755</v>
      </c>
      <c r="T17" s="2">
        <v>5234</v>
      </c>
      <c r="U17" s="2">
        <v>0</v>
      </c>
      <c r="V17" s="2">
        <v>22946</v>
      </c>
      <c r="W17" s="2">
        <v>0</v>
      </c>
      <c r="X17" s="2">
        <v>21990</v>
      </c>
      <c r="Y17" s="2">
        <v>11936</v>
      </c>
      <c r="Z17" s="2">
        <v>0</v>
      </c>
      <c r="AA17" s="1">
        <f t="shared" si="3"/>
        <v>139859</v>
      </c>
      <c r="AB17" s="13">
        <f t="shared" si="3"/>
        <v>432219</v>
      </c>
      <c r="AC17" s="14">
        <f t="shared" si="4"/>
        <v>572078</v>
      </c>
      <c r="AE17" s="3" t="s">
        <v>14</v>
      </c>
      <c r="AF17" s="2">
        <f t="shared" si="5"/>
        <v>4716.9408484665782</v>
      </c>
      <c r="AG17" s="2">
        <f t="shared" si="0"/>
        <v>6273.2461150271274</v>
      </c>
      <c r="AH17" s="2">
        <f t="shared" si="0"/>
        <v>5926.9959089864378</v>
      </c>
      <c r="AI17" s="2">
        <f t="shared" si="0"/>
        <v>7998.7581199847154</v>
      </c>
      <c r="AJ17" s="2" t="str">
        <f t="shared" si="0"/>
        <v>N.A.</v>
      </c>
      <c r="AK17" s="2">
        <f t="shared" si="0"/>
        <v>6958.4204218600189</v>
      </c>
      <c r="AL17" s="2" t="str">
        <f t="shared" si="0"/>
        <v>N.A.</v>
      </c>
      <c r="AM17" s="2">
        <f t="shared" si="0"/>
        <v>5444.422100954981</v>
      </c>
      <c r="AN17" s="2">
        <f t="shared" si="0"/>
        <v>0</v>
      </c>
      <c r="AO17" s="2" t="str">
        <f t="shared" si="0"/>
        <v>N.A.</v>
      </c>
      <c r="AP17" s="15">
        <f t="shared" si="0"/>
        <v>4502.6059960388648</v>
      </c>
      <c r="AQ17" s="13">
        <f t="shared" si="0"/>
        <v>6288.348411337769</v>
      </c>
      <c r="AR17" s="14">
        <f t="shared" si="0"/>
        <v>5851.7783134467654</v>
      </c>
    </row>
    <row r="18" spans="1:44" ht="15" customHeight="1" thickBot="1" x14ac:dyDescent="0.3">
      <c r="A18" s="3" t="s">
        <v>15</v>
      </c>
      <c r="B18" s="2">
        <v>34572868.999999993</v>
      </c>
      <c r="C18" s="2">
        <v>1854537.9999999998</v>
      </c>
      <c r="D18" s="2">
        <v>3270380</v>
      </c>
      <c r="E18" s="2"/>
      <c r="F18" s="2"/>
      <c r="G18" s="2">
        <v>10738930.999999998</v>
      </c>
      <c r="H18" s="2">
        <v>11093905.999999996</v>
      </c>
      <c r="I18" s="2"/>
      <c r="J18" s="2">
        <v>0</v>
      </c>
      <c r="K18" s="2"/>
      <c r="L18" s="1">
        <f t="shared" si="1"/>
        <v>48937154.999999985</v>
      </c>
      <c r="M18" s="13">
        <f t="shared" si="1"/>
        <v>12593468.999999998</v>
      </c>
      <c r="N18" s="14">
        <f t="shared" si="2"/>
        <v>61530623.999999985</v>
      </c>
      <c r="P18" s="3" t="s">
        <v>15</v>
      </c>
      <c r="Q18" s="2">
        <v>10574</v>
      </c>
      <c r="R18" s="2">
        <v>704</v>
      </c>
      <c r="S18" s="2">
        <v>1091</v>
      </c>
      <c r="T18" s="2">
        <v>0</v>
      </c>
      <c r="U18" s="2">
        <v>0</v>
      </c>
      <c r="V18" s="2">
        <v>2022</v>
      </c>
      <c r="W18" s="2">
        <v>16406</v>
      </c>
      <c r="X18" s="2">
        <v>0</v>
      </c>
      <c r="Y18" s="2">
        <v>5326</v>
      </c>
      <c r="Z18" s="2">
        <v>0</v>
      </c>
      <c r="AA18" s="1">
        <f t="shared" si="3"/>
        <v>33397</v>
      </c>
      <c r="AB18" s="13">
        <f t="shared" si="3"/>
        <v>2726</v>
      </c>
      <c r="AC18" s="17">
        <f t="shared" si="4"/>
        <v>36123</v>
      </c>
      <c r="AE18" s="3" t="s">
        <v>15</v>
      </c>
      <c r="AF18" s="2">
        <f t="shared" si="5"/>
        <v>3269.6112161906558</v>
      </c>
      <c r="AG18" s="2">
        <f t="shared" si="0"/>
        <v>2634.2869318181815</v>
      </c>
      <c r="AH18" s="2">
        <f t="shared" si="0"/>
        <v>2997.5985334555453</v>
      </c>
      <c r="AI18" s="2" t="str">
        <f t="shared" si="0"/>
        <v>N.A.</v>
      </c>
      <c r="AJ18" s="2" t="str">
        <f t="shared" si="0"/>
        <v>N.A.</v>
      </c>
      <c r="AK18" s="2">
        <f t="shared" si="0"/>
        <v>5311.0440158259144</v>
      </c>
      <c r="AL18" s="2">
        <f t="shared" si="0"/>
        <v>676.21028891868809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1465.3158966374222</v>
      </c>
      <c r="AQ18" s="13">
        <f t="shared" si="0"/>
        <v>4619.7611885546585</v>
      </c>
      <c r="AR18" s="14">
        <f t="shared" si="0"/>
        <v>1703.3641724109289</v>
      </c>
    </row>
    <row r="19" spans="1:44" ht="15" customHeight="1" thickBot="1" x14ac:dyDescent="0.3">
      <c r="A19" s="4" t="s">
        <v>16</v>
      </c>
      <c r="B19" s="2">
        <v>854941563.00000048</v>
      </c>
      <c r="C19" s="2">
        <v>2403674162.9999986</v>
      </c>
      <c r="D19" s="2">
        <v>250285311.99999991</v>
      </c>
      <c r="E19" s="2">
        <v>41865500</v>
      </c>
      <c r="F19" s="2">
        <v>97493409.999999985</v>
      </c>
      <c r="G19" s="2">
        <v>170406845.99999997</v>
      </c>
      <c r="H19" s="2">
        <v>405041034.00000018</v>
      </c>
      <c r="I19" s="2">
        <v>119722842.00000003</v>
      </c>
      <c r="J19" s="2">
        <v>0</v>
      </c>
      <c r="K19" s="2"/>
      <c r="L19" s="1">
        <f t="shared" ref="L19" si="6">B19+D19+F19+H19+J19</f>
        <v>1607761319.0000007</v>
      </c>
      <c r="M19" s="13">
        <f t="shared" ref="M19" si="7">C19+E19+G19+I19+K19</f>
        <v>2735669350.9999986</v>
      </c>
      <c r="N19" s="17">
        <f t="shared" ref="N19" si="8">L19+M19</f>
        <v>4343430669.999999</v>
      </c>
      <c r="P19" s="4" t="s">
        <v>16</v>
      </c>
      <c r="Q19" s="2">
        <v>192596</v>
      </c>
      <c r="R19" s="2">
        <v>383655</v>
      </c>
      <c r="S19" s="2">
        <v>41512</v>
      </c>
      <c r="T19" s="2">
        <v>5234</v>
      </c>
      <c r="U19" s="2">
        <v>14563</v>
      </c>
      <c r="V19" s="2">
        <v>24968</v>
      </c>
      <c r="W19" s="2">
        <v>117731</v>
      </c>
      <c r="X19" s="2">
        <v>21990</v>
      </c>
      <c r="Y19" s="2">
        <v>27284</v>
      </c>
      <c r="Z19" s="2">
        <v>0</v>
      </c>
      <c r="AA19" s="1">
        <f t="shared" ref="AA19" si="9">Q19+S19+U19+W19+Y19</f>
        <v>393686</v>
      </c>
      <c r="AB19" s="13">
        <f t="shared" ref="AB19" si="10">R19+T19+V19+X19+Z19</f>
        <v>435847</v>
      </c>
      <c r="AC19" s="14">
        <f t="shared" ref="AC19" si="11">AA19+AB19</f>
        <v>829533</v>
      </c>
      <c r="AE19" s="4" t="s">
        <v>16</v>
      </c>
      <c r="AF19" s="2">
        <f t="shared" si="5"/>
        <v>4439.0411171571604</v>
      </c>
      <c r="AG19" s="2">
        <f t="shared" si="0"/>
        <v>6265.1970207608365</v>
      </c>
      <c r="AH19" s="2">
        <f t="shared" si="0"/>
        <v>6029.2279822701848</v>
      </c>
      <c r="AI19" s="2">
        <f t="shared" si="0"/>
        <v>7998.7581199847154</v>
      </c>
      <c r="AJ19" s="2">
        <f t="shared" si="0"/>
        <v>6694.5965803749214</v>
      </c>
      <c r="AK19" s="2">
        <f t="shared" si="0"/>
        <v>6825.0098526113416</v>
      </c>
      <c r="AL19" s="2">
        <f t="shared" si="0"/>
        <v>3440.394067832603</v>
      </c>
      <c r="AM19" s="2">
        <f t="shared" si="0"/>
        <v>5444.422100954981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4083.8671403097919</v>
      </c>
      <c r="AQ19" s="13">
        <f t="shared" ref="AQ19" si="13">IFERROR(M19/AB19, "N.A.")</f>
        <v>6276.6735827021839</v>
      </c>
      <c r="AR19" s="14">
        <f t="shared" ref="AR19" si="14">IFERROR(N19/AC19, "N.A.")</f>
        <v>5235.9950357610833</v>
      </c>
    </row>
    <row r="20" spans="1:44" ht="15" customHeight="1" thickBot="1" x14ac:dyDescent="0.3">
      <c r="A20" s="5" t="s">
        <v>0</v>
      </c>
      <c r="B20" s="24">
        <f>B19+C19</f>
        <v>3258615725.999999</v>
      </c>
      <c r="C20" s="26"/>
      <c r="D20" s="24">
        <f>D19+E19</f>
        <v>292150811.99999988</v>
      </c>
      <c r="E20" s="26"/>
      <c r="F20" s="24">
        <f>F19+G19</f>
        <v>267900255.99999994</v>
      </c>
      <c r="G20" s="26"/>
      <c r="H20" s="24">
        <f>H19+I19</f>
        <v>524763876.00000024</v>
      </c>
      <c r="I20" s="26"/>
      <c r="J20" s="24">
        <f>J19+K19</f>
        <v>0</v>
      </c>
      <c r="K20" s="26"/>
      <c r="L20" s="24">
        <f>L19+M19</f>
        <v>4343430669.999999</v>
      </c>
      <c r="M20" s="25"/>
      <c r="N20" s="18">
        <f>B20+D20+F20+H20+J20</f>
        <v>4343430669.999999</v>
      </c>
      <c r="P20" s="5" t="s">
        <v>0</v>
      </c>
      <c r="Q20" s="24">
        <f>Q19+R19</f>
        <v>576251</v>
      </c>
      <c r="R20" s="26"/>
      <c r="S20" s="24">
        <f>S19+T19</f>
        <v>46746</v>
      </c>
      <c r="T20" s="26"/>
      <c r="U20" s="24">
        <f>U19+V19</f>
        <v>39531</v>
      </c>
      <c r="V20" s="26"/>
      <c r="W20" s="24">
        <f>W19+X19</f>
        <v>139721</v>
      </c>
      <c r="X20" s="26"/>
      <c r="Y20" s="24">
        <f>Y19+Z19</f>
        <v>27284</v>
      </c>
      <c r="Z20" s="26"/>
      <c r="AA20" s="24">
        <f>AA19+AB19</f>
        <v>829533</v>
      </c>
      <c r="AB20" s="26"/>
      <c r="AC20" s="19">
        <f>Q20+S20+U20+W20+Y20</f>
        <v>829533</v>
      </c>
      <c r="AE20" s="5" t="s">
        <v>0</v>
      </c>
      <c r="AF20" s="27">
        <f>IFERROR(B20/Q20,"N.A.")</f>
        <v>5654.8547872368099</v>
      </c>
      <c r="AG20" s="28"/>
      <c r="AH20" s="27">
        <f>IFERROR(D20/S20,"N.A.")</f>
        <v>6249.7499679116909</v>
      </c>
      <c r="AI20" s="28"/>
      <c r="AJ20" s="27">
        <f>IFERROR(F20/U20,"N.A.")</f>
        <v>6776.9663302218496</v>
      </c>
      <c r="AK20" s="28"/>
      <c r="AL20" s="27">
        <f>IFERROR(H20/W20,"N.A.")</f>
        <v>3755.7981692086391</v>
      </c>
      <c r="AM20" s="28"/>
      <c r="AN20" s="27">
        <f>IFERROR(J20/Y20,"N.A.")</f>
        <v>0</v>
      </c>
      <c r="AO20" s="28"/>
      <c r="AP20" s="27">
        <f>IFERROR(L20/AA20,"N.A.")</f>
        <v>5235.9950357610833</v>
      </c>
      <c r="AQ20" s="28"/>
      <c r="AR20" s="16">
        <f>IFERROR(N20/AC20, "N.A.")</f>
        <v>5235.9950357610833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187997396.99999994</v>
      </c>
      <c r="C27" s="2"/>
      <c r="D27" s="2">
        <v>108486836.00000003</v>
      </c>
      <c r="E27" s="2"/>
      <c r="F27" s="2">
        <v>81076510.000000015</v>
      </c>
      <c r="G27" s="2"/>
      <c r="H27" s="2">
        <v>272406395</v>
      </c>
      <c r="I27" s="2"/>
      <c r="J27" s="2">
        <v>0</v>
      </c>
      <c r="K27" s="2"/>
      <c r="L27" s="1">
        <f>B27+D27+F27+H27+J27</f>
        <v>649967138</v>
      </c>
      <c r="M27" s="13">
        <f>C27+E27+G27+I27+K27</f>
        <v>0</v>
      </c>
      <c r="N27" s="14">
        <f>L27+M27</f>
        <v>649967138</v>
      </c>
      <c r="P27" s="3" t="s">
        <v>12</v>
      </c>
      <c r="Q27" s="2">
        <v>35624</v>
      </c>
      <c r="R27" s="2">
        <v>0</v>
      </c>
      <c r="S27" s="2">
        <v>17443</v>
      </c>
      <c r="T27" s="2">
        <v>0</v>
      </c>
      <c r="U27" s="2">
        <v>11686</v>
      </c>
      <c r="V27" s="2">
        <v>0</v>
      </c>
      <c r="W27" s="2">
        <v>50079</v>
      </c>
      <c r="X27" s="2">
        <v>0</v>
      </c>
      <c r="Y27" s="2">
        <v>1665</v>
      </c>
      <c r="Z27" s="2">
        <v>0</v>
      </c>
      <c r="AA27" s="1">
        <f>Q27+S27+U27+W27+Y27</f>
        <v>116497</v>
      </c>
      <c r="AB27" s="13">
        <f>R27+T27+V27+X27+Z27</f>
        <v>0</v>
      </c>
      <c r="AC27" s="14">
        <f>AA27+AB27</f>
        <v>116497</v>
      </c>
      <c r="AE27" s="3" t="s">
        <v>12</v>
      </c>
      <c r="AF27" s="2">
        <f>IFERROR(B27/Q27, "N.A.")</f>
        <v>5277.2680496294615</v>
      </c>
      <c r="AG27" s="2" t="str">
        <f t="shared" ref="AG27:AR31" si="15">IFERROR(C27/R27, "N.A.")</f>
        <v>N.A.</v>
      </c>
      <c r="AH27" s="2">
        <f t="shared" si="15"/>
        <v>6219.5055896348122</v>
      </c>
      <c r="AI27" s="2" t="str">
        <f t="shared" si="15"/>
        <v>N.A.</v>
      </c>
      <c r="AJ27" s="2">
        <f t="shared" si="15"/>
        <v>6937.9180215642664</v>
      </c>
      <c r="AK27" s="2" t="str">
        <f t="shared" si="15"/>
        <v>N.A.</v>
      </c>
      <c r="AL27" s="2">
        <f t="shared" si="15"/>
        <v>5439.5334371692725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5579.260736327974</v>
      </c>
      <c r="AQ27" s="13" t="str">
        <f t="shared" si="15"/>
        <v>N.A.</v>
      </c>
      <c r="AR27" s="14">
        <f t="shared" si="15"/>
        <v>5579.260736327974</v>
      </c>
    </row>
    <row r="28" spans="1:44" ht="15" customHeight="1" thickBot="1" x14ac:dyDescent="0.3">
      <c r="A28" s="3" t="s">
        <v>13</v>
      </c>
      <c r="B28" s="2">
        <v>16613555.999999998</v>
      </c>
      <c r="C28" s="2">
        <v>1267000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16613555.999999998</v>
      </c>
      <c r="M28" s="13">
        <f t="shared" si="16"/>
        <v>1267000</v>
      </c>
      <c r="N28" s="14">
        <f t="shared" ref="N28:N30" si="17">L28+M28</f>
        <v>17880556</v>
      </c>
      <c r="P28" s="3" t="s">
        <v>13</v>
      </c>
      <c r="Q28" s="2">
        <v>3922</v>
      </c>
      <c r="R28" s="2">
        <v>286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3922</v>
      </c>
      <c r="AB28" s="13">
        <f t="shared" si="18"/>
        <v>286</v>
      </c>
      <c r="AC28" s="14">
        <f t="shared" ref="AC28:AC30" si="19">AA28+AB28</f>
        <v>4208</v>
      </c>
      <c r="AE28" s="3" t="s">
        <v>13</v>
      </c>
      <c r="AF28" s="2">
        <f t="shared" ref="AF28:AF31" si="20">IFERROR(B28/Q28, "N.A.")</f>
        <v>4235.9908210096883</v>
      </c>
      <c r="AG28" s="2">
        <f t="shared" si="15"/>
        <v>4430.0699300699298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4235.9908210096883</v>
      </c>
      <c r="AQ28" s="13">
        <f t="shared" si="15"/>
        <v>4430.0699300699298</v>
      </c>
      <c r="AR28" s="14">
        <f t="shared" si="15"/>
        <v>4249.181558935361</v>
      </c>
    </row>
    <row r="29" spans="1:44" ht="15" customHeight="1" thickBot="1" x14ac:dyDescent="0.3">
      <c r="A29" s="3" t="s">
        <v>14</v>
      </c>
      <c r="B29" s="2">
        <v>337674281.0000003</v>
      </c>
      <c r="C29" s="2">
        <v>1602190872.9999998</v>
      </c>
      <c r="D29" s="2">
        <v>92228235.999999985</v>
      </c>
      <c r="E29" s="2">
        <v>37205200</v>
      </c>
      <c r="F29" s="2"/>
      <c r="G29" s="2">
        <v>140222169.99999994</v>
      </c>
      <c r="H29" s="2"/>
      <c r="I29" s="2">
        <v>66130250.000000007</v>
      </c>
      <c r="J29" s="2">
        <v>0</v>
      </c>
      <c r="K29" s="2"/>
      <c r="L29" s="1">
        <f t="shared" si="16"/>
        <v>429902517.0000003</v>
      </c>
      <c r="M29" s="13">
        <f t="shared" si="16"/>
        <v>1845748492.9999998</v>
      </c>
      <c r="N29" s="14">
        <f t="shared" si="17"/>
        <v>2275651010</v>
      </c>
      <c r="P29" s="3" t="s">
        <v>14</v>
      </c>
      <c r="Q29" s="2">
        <v>67557</v>
      </c>
      <c r="R29" s="2">
        <v>241454</v>
      </c>
      <c r="S29" s="2">
        <v>13144</v>
      </c>
      <c r="T29" s="2">
        <v>4412</v>
      </c>
      <c r="U29" s="2">
        <v>0</v>
      </c>
      <c r="V29" s="2">
        <v>17257</v>
      </c>
      <c r="W29" s="2">
        <v>0</v>
      </c>
      <c r="X29" s="2">
        <v>12016</v>
      </c>
      <c r="Y29" s="2">
        <v>3012</v>
      </c>
      <c r="Z29" s="2">
        <v>0</v>
      </c>
      <c r="AA29" s="1">
        <f t="shared" si="18"/>
        <v>83713</v>
      </c>
      <c r="AB29" s="13">
        <f t="shared" si="18"/>
        <v>275139</v>
      </c>
      <c r="AC29" s="14">
        <f t="shared" si="19"/>
        <v>358852</v>
      </c>
      <c r="AE29" s="3" t="s">
        <v>14</v>
      </c>
      <c r="AF29" s="2">
        <f t="shared" si="20"/>
        <v>4998.3611024764314</v>
      </c>
      <c r="AG29" s="2">
        <f t="shared" si="15"/>
        <v>6635.5946598523933</v>
      </c>
      <c r="AH29" s="2">
        <f t="shared" si="15"/>
        <v>7016.7556299452208</v>
      </c>
      <c r="AI29" s="2">
        <f t="shared" si="15"/>
        <v>8432.728921124206</v>
      </c>
      <c r="AJ29" s="2" t="str">
        <f t="shared" si="15"/>
        <v>N.A.</v>
      </c>
      <c r="AK29" s="2">
        <f t="shared" si="15"/>
        <v>8125.5241351335653</v>
      </c>
      <c r="AL29" s="2" t="str">
        <f t="shared" si="15"/>
        <v>N.A.</v>
      </c>
      <c r="AM29" s="2">
        <f t="shared" si="15"/>
        <v>5503.5161451398144</v>
      </c>
      <c r="AN29" s="2">
        <f t="shared" si="15"/>
        <v>0</v>
      </c>
      <c r="AO29" s="2" t="str">
        <f t="shared" si="15"/>
        <v>N.A.</v>
      </c>
      <c r="AP29" s="15">
        <f t="shared" si="15"/>
        <v>5135.4331704753176</v>
      </c>
      <c r="AQ29" s="13">
        <f t="shared" si="15"/>
        <v>6708.4218994762641</v>
      </c>
      <c r="AR29" s="14">
        <f t="shared" si="15"/>
        <v>6341.4750649292746</v>
      </c>
    </row>
    <row r="30" spans="1:44" ht="15" customHeight="1" thickBot="1" x14ac:dyDescent="0.3">
      <c r="A30" s="3" t="s">
        <v>15</v>
      </c>
      <c r="B30" s="2">
        <v>34572868.999999993</v>
      </c>
      <c r="C30" s="2">
        <v>1854537.9999999998</v>
      </c>
      <c r="D30" s="2">
        <v>3270380</v>
      </c>
      <c r="E30" s="2"/>
      <c r="F30" s="2"/>
      <c r="G30" s="2">
        <v>10738931</v>
      </c>
      <c r="H30" s="2">
        <v>10945985.999999998</v>
      </c>
      <c r="I30" s="2"/>
      <c r="J30" s="2">
        <v>0</v>
      </c>
      <c r="K30" s="2"/>
      <c r="L30" s="1">
        <f t="shared" si="16"/>
        <v>48789234.999999993</v>
      </c>
      <c r="M30" s="13">
        <f t="shared" si="16"/>
        <v>12593469</v>
      </c>
      <c r="N30" s="14">
        <f t="shared" si="17"/>
        <v>61382703.999999993</v>
      </c>
      <c r="P30" s="3" t="s">
        <v>15</v>
      </c>
      <c r="Q30" s="2">
        <v>10574</v>
      </c>
      <c r="R30" s="2">
        <v>704</v>
      </c>
      <c r="S30" s="2">
        <v>1091</v>
      </c>
      <c r="T30" s="2">
        <v>0</v>
      </c>
      <c r="U30" s="2">
        <v>0</v>
      </c>
      <c r="V30" s="2">
        <v>1848</v>
      </c>
      <c r="W30" s="2">
        <v>15640</v>
      </c>
      <c r="X30" s="2">
        <v>0</v>
      </c>
      <c r="Y30" s="2">
        <v>3659</v>
      </c>
      <c r="Z30" s="2">
        <v>0</v>
      </c>
      <c r="AA30" s="1">
        <f t="shared" si="18"/>
        <v>30964</v>
      </c>
      <c r="AB30" s="13">
        <f t="shared" si="18"/>
        <v>2552</v>
      </c>
      <c r="AC30" s="17">
        <f t="shared" si="19"/>
        <v>33516</v>
      </c>
      <c r="AE30" s="3" t="s">
        <v>15</v>
      </c>
      <c r="AF30" s="2">
        <f t="shared" si="20"/>
        <v>3269.6112161906558</v>
      </c>
      <c r="AG30" s="2">
        <f t="shared" si="15"/>
        <v>2634.2869318181815</v>
      </c>
      <c r="AH30" s="2">
        <f t="shared" si="15"/>
        <v>2997.5985334555453</v>
      </c>
      <c r="AI30" s="2" t="str">
        <f t="shared" si="15"/>
        <v>N.A.</v>
      </c>
      <c r="AJ30" s="2" t="str">
        <f t="shared" si="15"/>
        <v>N.A.</v>
      </c>
      <c r="AK30" s="2">
        <f t="shared" si="15"/>
        <v>5811.109848484848</v>
      </c>
      <c r="AL30" s="2">
        <f t="shared" si="15"/>
        <v>699.87122762148329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1575.6761077380181</v>
      </c>
      <c r="AQ30" s="13">
        <f t="shared" si="15"/>
        <v>4934.7449059561131</v>
      </c>
      <c r="AR30" s="14">
        <f t="shared" si="15"/>
        <v>1831.4448024823962</v>
      </c>
    </row>
    <row r="31" spans="1:44" ht="15" customHeight="1" thickBot="1" x14ac:dyDescent="0.3">
      <c r="A31" s="4" t="s">
        <v>16</v>
      </c>
      <c r="B31" s="2">
        <v>576858102.99999964</v>
      </c>
      <c r="C31" s="2">
        <v>1605312410.9999995</v>
      </c>
      <c r="D31" s="2">
        <v>203985451.99999991</v>
      </c>
      <c r="E31" s="2">
        <v>37205200</v>
      </c>
      <c r="F31" s="2">
        <v>81076510.000000015</v>
      </c>
      <c r="G31" s="2">
        <v>150961100.99999997</v>
      </c>
      <c r="H31" s="2">
        <v>283352380.99999994</v>
      </c>
      <c r="I31" s="2">
        <v>66130250.000000007</v>
      </c>
      <c r="J31" s="2">
        <v>0</v>
      </c>
      <c r="K31" s="2"/>
      <c r="L31" s="1">
        <f t="shared" ref="L31" si="21">B31+D31+F31+H31+J31</f>
        <v>1145272445.9999995</v>
      </c>
      <c r="M31" s="13">
        <f t="shared" ref="M31" si="22">C31+E31+G31+I31+K31</f>
        <v>1859608961.9999995</v>
      </c>
      <c r="N31" s="17">
        <f t="shared" ref="N31" si="23">L31+M31</f>
        <v>3004881407.999999</v>
      </c>
      <c r="P31" s="4" t="s">
        <v>16</v>
      </c>
      <c r="Q31" s="2">
        <v>117677</v>
      </c>
      <c r="R31" s="2">
        <v>242444</v>
      </c>
      <c r="S31" s="2">
        <v>31678</v>
      </c>
      <c r="T31" s="2">
        <v>4412</v>
      </c>
      <c r="U31" s="2">
        <v>11686</v>
      </c>
      <c r="V31" s="2">
        <v>19105</v>
      </c>
      <c r="W31" s="2">
        <v>65719</v>
      </c>
      <c r="X31" s="2">
        <v>12016</v>
      </c>
      <c r="Y31" s="2">
        <v>8336</v>
      </c>
      <c r="Z31" s="2">
        <v>0</v>
      </c>
      <c r="AA31" s="1">
        <f t="shared" ref="AA31" si="24">Q31+S31+U31+W31+Y31</f>
        <v>235096</v>
      </c>
      <c r="AB31" s="13">
        <f t="shared" ref="AB31" si="25">R31+T31+V31+X31+Z31</f>
        <v>277977</v>
      </c>
      <c r="AC31" s="14">
        <f t="shared" ref="AC31" si="26">AA31+AB31</f>
        <v>513073</v>
      </c>
      <c r="AE31" s="4" t="s">
        <v>16</v>
      </c>
      <c r="AF31" s="2">
        <f t="shared" si="20"/>
        <v>4902.0463047154471</v>
      </c>
      <c r="AG31" s="2">
        <f t="shared" si="15"/>
        <v>6621.3740533896471</v>
      </c>
      <c r="AH31" s="2">
        <f t="shared" si="15"/>
        <v>6439.3412462907982</v>
      </c>
      <c r="AI31" s="2">
        <f t="shared" si="15"/>
        <v>8432.728921124206</v>
      </c>
      <c r="AJ31" s="2">
        <f t="shared" si="15"/>
        <v>6937.9180215642664</v>
      </c>
      <c r="AK31" s="2">
        <f t="shared" si="15"/>
        <v>7901.6540696152824</v>
      </c>
      <c r="AL31" s="2">
        <f t="shared" si="15"/>
        <v>4311.5747500722764</v>
      </c>
      <c r="AM31" s="2">
        <f t="shared" si="15"/>
        <v>5503.5161451398144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4871.5097066730168</v>
      </c>
      <c r="AQ31" s="13">
        <f t="shared" ref="AQ31" si="28">IFERROR(M31/AB31, "N.A.")</f>
        <v>6689.7943426974161</v>
      </c>
      <c r="AR31" s="14">
        <f t="shared" ref="AR31" si="29">IFERROR(N31/AC31, "N.A.")</f>
        <v>5856.6352312438949</v>
      </c>
    </row>
    <row r="32" spans="1:44" ht="15" customHeight="1" thickBot="1" x14ac:dyDescent="0.3">
      <c r="A32" s="5" t="s">
        <v>0</v>
      </c>
      <c r="B32" s="24">
        <f>B31+C31</f>
        <v>2182170513.999999</v>
      </c>
      <c r="C32" s="26"/>
      <c r="D32" s="24">
        <f>D31+E31</f>
        <v>241190651.99999991</v>
      </c>
      <c r="E32" s="26"/>
      <c r="F32" s="24">
        <f>F31+G31</f>
        <v>232037611</v>
      </c>
      <c r="G32" s="26"/>
      <c r="H32" s="24">
        <f>H31+I31</f>
        <v>349482630.99999994</v>
      </c>
      <c r="I32" s="26"/>
      <c r="J32" s="24">
        <f>J31+K31</f>
        <v>0</v>
      </c>
      <c r="K32" s="26"/>
      <c r="L32" s="24">
        <f>L31+M31</f>
        <v>3004881407.999999</v>
      </c>
      <c r="M32" s="25"/>
      <c r="N32" s="18">
        <f>B32+D32+F32+H32+J32</f>
        <v>3004881407.999999</v>
      </c>
      <c r="P32" s="5" t="s">
        <v>0</v>
      </c>
      <c r="Q32" s="24">
        <f>Q31+R31</f>
        <v>360121</v>
      </c>
      <c r="R32" s="26"/>
      <c r="S32" s="24">
        <f>S31+T31</f>
        <v>36090</v>
      </c>
      <c r="T32" s="26"/>
      <c r="U32" s="24">
        <f>U31+V31</f>
        <v>30791</v>
      </c>
      <c r="V32" s="26"/>
      <c r="W32" s="24">
        <f>W31+X31</f>
        <v>77735</v>
      </c>
      <c r="X32" s="26"/>
      <c r="Y32" s="24">
        <f>Y31+Z31</f>
        <v>8336</v>
      </c>
      <c r="Z32" s="26"/>
      <c r="AA32" s="24">
        <f>AA31+AB31</f>
        <v>513073</v>
      </c>
      <c r="AB32" s="26"/>
      <c r="AC32" s="19">
        <f>Q32+S32+U32+W32+Y32</f>
        <v>513073</v>
      </c>
      <c r="AE32" s="5" t="s">
        <v>0</v>
      </c>
      <c r="AF32" s="27">
        <f>IFERROR(B32/Q32,"N.A.")</f>
        <v>6059.5480796732181</v>
      </c>
      <c r="AG32" s="28"/>
      <c r="AH32" s="27">
        <f>IFERROR(D32/S32,"N.A.")</f>
        <v>6683.0327514546943</v>
      </c>
      <c r="AI32" s="28"/>
      <c r="AJ32" s="27">
        <f>IFERROR(F32/U32,"N.A.")</f>
        <v>7535.8907148192657</v>
      </c>
      <c r="AK32" s="28"/>
      <c r="AL32" s="27">
        <f>IFERROR(H32/W32,"N.A.")</f>
        <v>4495.8208143050097</v>
      </c>
      <c r="AM32" s="28"/>
      <c r="AN32" s="27">
        <f>IFERROR(J32/Y32,"N.A.")</f>
        <v>0</v>
      </c>
      <c r="AO32" s="28"/>
      <c r="AP32" s="27">
        <f>IFERROR(L32/AA32,"N.A.")</f>
        <v>5856.6352312438949</v>
      </c>
      <c r="AQ32" s="28"/>
      <c r="AR32" s="16">
        <f>IFERROR(N32/AC32, "N.A.")</f>
        <v>5856.6352312438949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27584550</v>
      </c>
      <c r="C39" s="2"/>
      <c r="D39" s="2">
        <v>9586300</v>
      </c>
      <c r="E39" s="2"/>
      <c r="F39" s="2">
        <v>16416899.999999998</v>
      </c>
      <c r="G39" s="2"/>
      <c r="H39" s="2">
        <v>121540733.00000003</v>
      </c>
      <c r="I39" s="2"/>
      <c r="J39" s="2">
        <v>0</v>
      </c>
      <c r="K39" s="2"/>
      <c r="L39" s="1">
        <f>B39+D39+F39+H39+J39</f>
        <v>175128483.00000003</v>
      </c>
      <c r="M39" s="13">
        <f>C39+E39+G39+I39+K39</f>
        <v>0</v>
      </c>
      <c r="N39" s="14">
        <f>L39+M39</f>
        <v>175128483.00000003</v>
      </c>
      <c r="P39" s="3" t="s">
        <v>12</v>
      </c>
      <c r="Q39" s="2">
        <v>8461</v>
      </c>
      <c r="R39" s="2">
        <v>0</v>
      </c>
      <c r="S39" s="2">
        <v>1223</v>
      </c>
      <c r="T39" s="2">
        <v>0</v>
      </c>
      <c r="U39" s="2">
        <v>2877</v>
      </c>
      <c r="V39" s="2">
        <v>0</v>
      </c>
      <c r="W39" s="2">
        <v>51246</v>
      </c>
      <c r="X39" s="2">
        <v>0</v>
      </c>
      <c r="Y39" s="2">
        <v>8357</v>
      </c>
      <c r="Z39" s="2">
        <v>0</v>
      </c>
      <c r="AA39" s="1">
        <f>Q39+S39+U39+W39+Y39</f>
        <v>72164</v>
      </c>
      <c r="AB39" s="13">
        <f>R39+T39+V39+X39+Z39</f>
        <v>0</v>
      </c>
      <c r="AC39" s="14">
        <f>AA39+AB39</f>
        <v>72164</v>
      </c>
      <c r="AE39" s="3" t="s">
        <v>12</v>
      </c>
      <c r="AF39" s="2">
        <f>IFERROR(B39/Q39, "N.A.")</f>
        <v>3260.1997399834536</v>
      </c>
      <c r="AG39" s="2" t="str">
        <f t="shared" ref="AG39:AR43" si="30">IFERROR(C39/R39, "N.A.")</f>
        <v>N.A.</v>
      </c>
      <c r="AH39" s="2">
        <f t="shared" si="30"/>
        <v>7838.348323793949</v>
      </c>
      <c r="AI39" s="2" t="str">
        <f t="shared" si="30"/>
        <v>N.A.</v>
      </c>
      <c r="AJ39" s="2">
        <f t="shared" si="30"/>
        <v>5706.2565172054219</v>
      </c>
      <c r="AK39" s="2" t="str">
        <f t="shared" si="30"/>
        <v>N.A.</v>
      </c>
      <c r="AL39" s="2">
        <f t="shared" si="30"/>
        <v>2371.7116067595525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2426.8123025331192</v>
      </c>
      <c r="AQ39" s="13" t="str">
        <f t="shared" si="30"/>
        <v>N.A.</v>
      </c>
      <c r="AR39" s="14">
        <f t="shared" si="30"/>
        <v>2426.8123025331192</v>
      </c>
    </row>
    <row r="40" spans="1:44" ht="15" customHeight="1" thickBot="1" x14ac:dyDescent="0.3">
      <c r="A40" s="3" t="s">
        <v>13</v>
      </c>
      <c r="B40" s="2">
        <v>87385015.000000015</v>
      </c>
      <c r="C40" s="2">
        <v>3865220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87385015.000000015</v>
      </c>
      <c r="M40" s="13">
        <f t="shared" si="31"/>
        <v>3865220</v>
      </c>
      <c r="N40" s="14">
        <f t="shared" ref="N40:N42" si="32">L40+M40</f>
        <v>91250235.000000015</v>
      </c>
      <c r="P40" s="3" t="s">
        <v>13</v>
      </c>
      <c r="Q40" s="2">
        <v>27847</v>
      </c>
      <c r="R40" s="2">
        <v>616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27847</v>
      </c>
      <c r="AB40" s="13">
        <f t="shared" si="33"/>
        <v>616</v>
      </c>
      <c r="AC40" s="14">
        <f t="shared" ref="AC40:AC42" si="34">AA40+AB40</f>
        <v>28463</v>
      </c>
      <c r="AE40" s="3" t="s">
        <v>13</v>
      </c>
      <c r="AF40" s="2">
        <f t="shared" ref="AF40:AF43" si="35">IFERROR(B40/Q40, "N.A.")</f>
        <v>3138.0405429669268</v>
      </c>
      <c r="AG40" s="2">
        <f t="shared" si="30"/>
        <v>6274.7077922077924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3138.0405429669268</v>
      </c>
      <c r="AQ40" s="13">
        <f t="shared" si="30"/>
        <v>6274.7077922077924</v>
      </c>
      <c r="AR40" s="14">
        <f t="shared" si="30"/>
        <v>3205.9247092716864</v>
      </c>
    </row>
    <row r="41" spans="1:44" ht="15" customHeight="1" thickBot="1" x14ac:dyDescent="0.3">
      <c r="A41" s="3" t="s">
        <v>14</v>
      </c>
      <c r="B41" s="2">
        <v>163113895.00000003</v>
      </c>
      <c r="C41" s="2">
        <v>794496532.0000006</v>
      </c>
      <c r="D41" s="2">
        <v>36713560</v>
      </c>
      <c r="E41" s="2">
        <v>4660300</v>
      </c>
      <c r="F41" s="2"/>
      <c r="G41" s="2">
        <v>19445745.000000004</v>
      </c>
      <c r="H41" s="2"/>
      <c r="I41" s="2">
        <v>53592591.999999985</v>
      </c>
      <c r="J41" s="2">
        <v>0</v>
      </c>
      <c r="K41" s="2"/>
      <c r="L41" s="1">
        <f t="shared" si="31"/>
        <v>199827455.00000003</v>
      </c>
      <c r="M41" s="13">
        <f t="shared" si="31"/>
        <v>872195169.0000006</v>
      </c>
      <c r="N41" s="14">
        <f t="shared" si="32"/>
        <v>1072022624.0000006</v>
      </c>
      <c r="P41" s="3" t="s">
        <v>14</v>
      </c>
      <c r="Q41" s="2">
        <v>38611</v>
      </c>
      <c r="R41" s="2">
        <v>140595</v>
      </c>
      <c r="S41" s="2">
        <v>8611</v>
      </c>
      <c r="T41" s="2">
        <v>822</v>
      </c>
      <c r="U41" s="2">
        <v>0</v>
      </c>
      <c r="V41" s="2">
        <v>5689</v>
      </c>
      <c r="W41" s="2">
        <v>0</v>
      </c>
      <c r="X41" s="2">
        <v>9974</v>
      </c>
      <c r="Y41" s="2">
        <v>8924</v>
      </c>
      <c r="Z41" s="2">
        <v>0</v>
      </c>
      <c r="AA41" s="1">
        <f t="shared" si="33"/>
        <v>56146</v>
      </c>
      <c r="AB41" s="13">
        <f t="shared" si="33"/>
        <v>157080</v>
      </c>
      <c r="AC41" s="14">
        <f t="shared" si="34"/>
        <v>213226</v>
      </c>
      <c r="AE41" s="3" t="s">
        <v>14</v>
      </c>
      <c r="AF41" s="2">
        <f t="shared" si="35"/>
        <v>4224.5446893372364</v>
      </c>
      <c r="AG41" s="2">
        <f t="shared" si="30"/>
        <v>5650.9586542906973</v>
      </c>
      <c r="AH41" s="2">
        <f t="shared" si="30"/>
        <v>4263.565207292997</v>
      </c>
      <c r="AI41" s="2">
        <f t="shared" si="30"/>
        <v>5669.4647201946473</v>
      </c>
      <c r="AJ41" s="2" t="str">
        <f t="shared" si="30"/>
        <v>N.A.</v>
      </c>
      <c r="AK41" s="2">
        <f t="shared" si="30"/>
        <v>3418.1306029179123</v>
      </c>
      <c r="AL41" s="2" t="str">
        <f t="shared" si="30"/>
        <v>N.A.</v>
      </c>
      <c r="AM41" s="2">
        <f t="shared" si="30"/>
        <v>5373.2295969520737</v>
      </c>
      <c r="AN41" s="2">
        <f t="shared" si="30"/>
        <v>0</v>
      </c>
      <c r="AO41" s="2" t="str">
        <f t="shared" si="30"/>
        <v>N.A.</v>
      </c>
      <c r="AP41" s="15">
        <f t="shared" si="30"/>
        <v>3559.0684109286508</v>
      </c>
      <c r="AQ41" s="13">
        <f t="shared" si="30"/>
        <v>5552.5539152024485</v>
      </c>
      <c r="AR41" s="14">
        <f t="shared" si="30"/>
        <v>5027.6355791507631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0</v>
      </c>
      <c r="H42" s="2">
        <v>147920</v>
      </c>
      <c r="I42" s="2"/>
      <c r="J42" s="2">
        <v>0</v>
      </c>
      <c r="K42" s="2"/>
      <c r="L42" s="1">
        <f t="shared" si="31"/>
        <v>147920</v>
      </c>
      <c r="M42" s="13">
        <f t="shared" si="31"/>
        <v>0</v>
      </c>
      <c r="N42" s="14">
        <f t="shared" si="32"/>
        <v>147920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174</v>
      </c>
      <c r="W42" s="2">
        <v>766</v>
      </c>
      <c r="X42" s="2">
        <v>0</v>
      </c>
      <c r="Y42" s="2">
        <v>1667</v>
      </c>
      <c r="Z42" s="2">
        <v>0</v>
      </c>
      <c r="AA42" s="1">
        <f t="shared" si="33"/>
        <v>2433</v>
      </c>
      <c r="AB42" s="13">
        <f t="shared" si="33"/>
        <v>174</v>
      </c>
      <c r="AC42" s="14">
        <f t="shared" si="34"/>
        <v>2607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0</v>
      </c>
      <c r="AL42" s="2">
        <f t="shared" si="30"/>
        <v>193.10704960835508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60.7973695026716</v>
      </c>
      <c r="AQ42" s="13">
        <f t="shared" si="30"/>
        <v>0</v>
      </c>
      <c r="AR42" s="14">
        <f t="shared" si="30"/>
        <v>56.739547372458766</v>
      </c>
    </row>
    <row r="43" spans="1:44" ht="15" customHeight="1" thickBot="1" x14ac:dyDescent="0.3">
      <c r="A43" s="4" t="s">
        <v>16</v>
      </c>
      <c r="B43" s="2">
        <v>278083460.00000006</v>
      </c>
      <c r="C43" s="2">
        <v>798361751.99999928</v>
      </c>
      <c r="D43" s="2">
        <v>46299860.000000015</v>
      </c>
      <c r="E43" s="2">
        <v>4660300</v>
      </c>
      <c r="F43" s="2">
        <v>16416899.999999998</v>
      </c>
      <c r="G43" s="2">
        <v>19445744.999999996</v>
      </c>
      <c r="H43" s="2">
        <v>121688653.00000003</v>
      </c>
      <c r="I43" s="2">
        <v>53592591.999999985</v>
      </c>
      <c r="J43" s="2">
        <v>0</v>
      </c>
      <c r="K43" s="2"/>
      <c r="L43" s="1">
        <f t="shared" ref="L43" si="36">B43+D43+F43+H43+J43</f>
        <v>462488873.00000012</v>
      </c>
      <c r="M43" s="13">
        <f t="shared" ref="M43" si="37">C43+E43+G43+I43+K43</f>
        <v>876060388.99999928</v>
      </c>
      <c r="N43" s="17">
        <f t="shared" ref="N43" si="38">L43+M43</f>
        <v>1338549261.9999995</v>
      </c>
      <c r="P43" s="4" t="s">
        <v>16</v>
      </c>
      <c r="Q43" s="2">
        <v>74919</v>
      </c>
      <c r="R43" s="2">
        <v>141211</v>
      </c>
      <c r="S43" s="2">
        <v>9834</v>
      </c>
      <c r="T43" s="2">
        <v>822</v>
      </c>
      <c r="U43" s="2">
        <v>2877</v>
      </c>
      <c r="V43" s="2">
        <v>5863</v>
      </c>
      <c r="W43" s="2">
        <v>52012</v>
      </c>
      <c r="X43" s="2">
        <v>9974</v>
      </c>
      <c r="Y43" s="2">
        <v>18948</v>
      </c>
      <c r="Z43" s="2">
        <v>0</v>
      </c>
      <c r="AA43" s="1">
        <f t="shared" ref="AA43" si="39">Q43+S43+U43+W43+Y43</f>
        <v>158590</v>
      </c>
      <c r="AB43" s="13">
        <f t="shared" ref="AB43" si="40">R43+T43+V43+X43+Z43</f>
        <v>157870</v>
      </c>
      <c r="AC43" s="17">
        <f t="shared" ref="AC43" si="41">AA43+AB43</f>
        <v>316460</v>
      </c>
      <c r="AE43" s="4" t="s">
        <v>16</v>
      </c>
      <c r="AF43" s="2">
        <f t="shared" si="35"/>
        <v>3711.7881979204217</v>
      </c>
      <c r="AG43" s="2">
        <f t="shared" si="30"/>
        <v>5653.6796141943569</v>
      </c>
      <c r="AH43" s="2">
        <f t="shared" si="30"/>
        <v>4708.1411429733589</v>
      </c>
      <c r="AI43" s="2">
        <f t="shared" si="30"/>
        <v>5669.4647201946473</v>
      </c>
      <c r="AJ43" s="2">
        <f t="shared" si="30"/>
        <v>5706.2565172054219</v>
      </c>
      <c r="AK43" s="2">
        <f t="shared" si="30"/>
        <v>3316.6885553470911</v>
      </c>
      <c r="AL43" s="2">
        <f t="shared" si="30"/>
        <v>2339.6264900407605</v>
      </c>
      <c r="AM43" s="2">
        <f t="shared" si="30"/>
        <v>5373.2295969520737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2916.2549530235206</v>
      </c>
      <c r="AQ43" s="13">
        <f t="shared" ref="AQ43" si="43">IFERROR(M43/AB43, "N.A.")</f>
        <v>5549.2518464559398</v>
      </c>
      <c r="AR43" s="14">
        <f t="shared" ref="AR43" si="44">IFERROR(N43/AC43, "N.A.")</f>
        <v>4229.7581432092511</v>
      </c>
    </row>
    <row r="44" spans="1:44" ht="15" customHeight="1" thickBot="1" x14ac:dyDescent="0.3">
      <c r="A44" s="5" t="s">
        <v>0</v>
      </c>
      <c r="B44" s="24">
        <f>B43+C43</f>
        <v>1076445211.9999993</v>
      </c>
      <c r="C44" s="26"/>
      <c r="D44" s="24">
        <f>D43+E43</f>
        <v>50960160.000000015</v>
      </c>
      <c r="E44" s="26"/>
      <c r="F44" s="24">
        <f>F43+G43</f>
        <v>35862644.999999993</v>
      </c>
      <c r="G44" s="26"/>
      <c r="H44" s="24">
        <f>H43+I43</f>
        <v>175281245</v>
      </c>
      <c r="I44" s="26"/>
      <c r="J44" s="24">
        <f>J43+K43</f>
        <v>0</v>
      </c>
      <c r="K44" s="26"/>
      <c r="L44" s="24">
        <f>L43+M43</f>
        <v>1338549261.9999995</v>
      </c>
      <c r="M44" s="25"/>
      <c r="N44" s="18">
        <f>B44+D44+F44+H44+J44</f>
        <v>1338549261.9999993</v>
      </c>
      <c r="P44" s="5" t="s">
        <v>0</v>
      </c>
      <c r="Q44" s="24">
        <f>Q43+R43</f>
        <v>216130</v>
      </c>
      <c r="R44" s="26"/>
      <c r="S44" s="24">
        <f>S43+T43</f>
        <v>10656</v>
      </c>
      <c r="T44" s="26"/>
      <c r="U44" s="24">
        <f>U43+V43</f>
        <v>8740</v>
      </c>
      <c r="V44" s="26"/>
      <c r="W44" s="24">
        <f>W43+X43</f>
        <v>61986</v>
      </c>
      <c r="X44" s="26"/>
      <c r="Y44" s="24">
        <f>Y43+Z43</f>
        <v>18948</v>
      </c>
      <c r="Z44" s="26"/>
      <c r="AA44" s="24">
        <f>AA43+AB43</f>
        <v>316460</v>
      </c>
      <c r="AB44" s="25"/>
      <c r="AC44" s="18">
        <f>Q44+S44+U44+W44+Y44</f>
        <v>316460</v>
      </c>
      <c r="AE44" s="5" t="s">
        <v>0</v>
      </c>
      <c r="AF44" s="27">
        <f>IFERROR(B44/Q44,"N.A.")</f>
        <v>4980.5450978577674</v>
      </c>
      <c r="AG44" s="28"/>
      <c r="AH44" s="27">
        <f>IFERROR(D44/S44,"N.A.")</f>
        <v>4782.2972972972984</v>
      </c>
      <c r="AI44" s="28"/>
      <c r="AJ44" s="27">
        <f>IFERROR(F44/U44,"N.A.")</f>
        <v>4103.2774599542327</v>
      </c>
      <c r="AK44" s="28"/>
      <c r="AL44" s="27">
        <f>IFERROR(H44/W44,"N.A.")</f>
        <v>2827.7553802471525</v>
      </c>
      <c r="AM44" s="28"/>
      <c r="AN44" s="27">
        <f>IFERROR(J44/Y44,"N.A.")</f>
        <v>0</v>
      </c>
      <c r="AO44" s="28"/>
      <c r="AP44" s="27">
        <f>IFERROR(L44/AA44,"N.A.")</f>
        <v>4229.7581432092511</v>
      </c>
      <c r="AQ44" s="28"/>
      <c r="AR44" s="16">
        <f>IFERROR(N44/AC44, "N.A.")</f>
        <v>4229.7581432092502</v>
      </c>
    </row>
  </sheetData>
  <mergeCells count="144"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3935360</v>
      </c>
      <c r="C15" s="2"/>
      <c r="D15" s="2"/>
      <c r="E15" s="2"/>
      <c r="F15" s="2">
        <v>2893040</v>
      </c>
      <c r="G15" s="2"/>
      <c r="H15" s="2">
        <v>3034288</v>
      </c>
      <c r="I15" s="2"/>
      <c r="J15" s="2">
        <v>0</v>
      </c>
      <c r="K15" s="2"/>
      <c r="L15" s="1">
        <f>B15+D15+F15+H15+J15</f>
        <v>9862688</v>
      </c>
      <c r="M15" s="13">
        <f>C15+E15+G15+I15+K15</f>
        <v>0</v>
      </c>
      <c r="N15" s="14">
        <f>L15+M15</f>
        <v>9862688</v>
      </c>
      <c r="P15" s="3" t="s">
        <v>12</v>
      </c>
      <c r="Q15" s="2">
        <v>1154</v>
      </c>
      <c r="R15" s="2">
        <v>0</v>
      </c>
      <c r="S15" s="2">
        <v>0</v>
      </c>
      <c r="T15" s="2">
        <v>0</v>
      </c>
      <c r="U15" s="2">
        <v>464</v>
      </c>
      <c r="V15" s="2">
        <v>0</v>
      </c>
      <c r="W15" s="2">
        <v>2564</v>
      </c>
      <c r="X15" s="2">
        <v>0</v>
      </c>
      <c r="Y15" s="2">
        <v>666</v>
      </c>
      <c r="Z15" s="2">
        <v>0</v>
      </c>
      <c r="AA15" s="1">
        <f>Q15+S15+U15+W15+Y15</f>
        <v>4848</v>
      </c>
      <c r="AB15" s="13">
        <f>R15+T15+V15+X15+Z15</f>
        <v>0</v>
      </c>
      <c r="AC15" s="14">
        <f>AA15+AB15</f>
        <v>4848</v>
      </c>
      <c r="AE15" s="3" t="s">
        <v>12</v>
      </c>
      <c r="AF15" s="2">
        <f>IFERROR(B15/Q15, "N.A.")</f>
        <v>3410.1906412478338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>
        <f t="shared" si="0"/>
        <v>6235</v>
      </c>
      <c r="AK15" s="2" t="str">
        <f t="shared" si="0"/>
        <v>N.A.</v>
      </c>
      <c r="AL15" s="2">
        <f t="shared" si="0"/>
        <v>1183.4196567862714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2034.3828382838283</v>
      </c>
      <c r="AQ15" s="13" t="str">
        <f t="shared" si="0"/>
        <v>N.A.</v>
      </c>
      <c r="AR15" s="14">
        <f t="shared" si="0"/>
        <v>2034.3828382838283</v>
      </c>
    </row>
    <row r="16" spans="1:44" ht="15" customHeight="1" thickBot="1" x14ac:dyDescent="0.3">
      <c r="A16" s="3" t="s">
        <v>13</v>
      </c>
      <c r="B16" s="2">
        <v>2718630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2718630</v>
      </c>
      <c r="M16" s="13">
        <f t="shared" si="1"/>
        <v>0</v>
      </c>
      <c r="N16" s="14">
        <f t="shared" ref="N16:N18" si="2">L16+M16</f>
        <v>2718630</v>
      </c>
      <c r="P16" s="3" t="s">
        <v>13</v>
      </c>
      <c r="Q16" s="2">
        <v>1681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1681</v>
      </c>
      <c r="AB16" s="13">
        <f t="shared" si="3"/>
        <v>0</v>
      </c>
      <c r="AC16" s="14">
        <f t="shared" ref="AC16:AC18" si="4">AA16+AB16</f>
        <v>1681</v>
      </c>
      <c r="AE16" s="3" t="s">
        <v>13</v>
      </c>
      <c r="AF16" s="2">
        <f t="shared" ref="AF16:AF19" si="5">IFERROR(B16/Q16, "N.A.")</f>
        <v>1617.2694824509222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1617.2694824509222</v>
      </c>
      <c r="AQ16" s="13" t="str">
        <f t="shared" si="0"/>
        <v>N.A.</v>
      </c>
      <c r="AR16" s="14">
        <f t="shared" si="0"/>
        <v>1617.2694824509222</v>
      </c>
    </row>
    <row r="17" spans="1:44" ht="15" customHeight="1" thickBot="1" x14ac:dyDescent="0.3">
      <c r="A17" s="3" t="s">
        <v>14</v>
      </c>
      <c r="B17" s="2">
        <v>15077715</v>
      </c>
      <c r="C17" s="2">
        <v>35549800</v>
      </c>
      <c r="D17" s="2"/>
      <c r="E17" s="2"/>
      <c r="F17" s="2"/>
      <c r="G17" s="2">
        <v>696000</v>
      </c>
      <c r="H17" s="2"/>
      <c r="I17" s="2"/>
      <c r="J17" s="2"/>
      <c r="K17" s="2"/>
      <c r="L17" s="1">
        <f t="shared" si="1"/>
        <v>15077715</v>
      </c>
      <c r="M17" s="13">
        <f t="shared" si="1"/>
        <v>36245800</v>
      </c>
      <c r="N17" s="14">
        <f t="shared" si="2"/>
        <v>51323515</v>
      </c>
      <c r="P17" s="3" t="s">
        <v>14</v>
      </c>
      <c r="Q17" s="2">
        <v>4206</v>
      </c>
      <c r="R17" s="2">
        <v>5338</v>
      </c>
      <c r="S17" s="2">
        <v>0</v>
      </c>
      <c r="T17" s="2">
        <v>0</v>
      </c>
      <c r="U17" s="2">
        <v>0</v>
      </c>
      <c r="V17" s="2">
        <v>464</v>
      </c>
      <c r="W17" s="2">
        <v>0</v>
      </c>
      <c r="X17" s="2">
        <v>0</v>
      </c>
      <c r="Y17" s="2">
        <v>0</v>
      </c>
      <c r="Z17" s="2">
        <v>0</v>
      </c>
      <c r="AA17" s="1">
        <f t="shared" si="3"/>
        <v>4206</v>
      </c>
      <c r="AB17" s="13">
        <f t="shared" si="3"/>
        <v>5802</v>
      </c>
      <c r="AC17" s="14">
        <f t="shared" si="4"/>
        <v>10008</v>
      </c>
      <c r="AE17" s="3" t="s">
        <v>14</v>
      </c>
      <c r="AF17" s="2">
        <f t="shared" si="5"/>
        <v>3584.8109843081311</v>
      </c>
      <c r="AG17" s="2">
        <f t="shared" si="0"/>
        <v>6659.7602098164107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1500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>
        <f t="shared" si="0"/>
        <v>3584.8109843081311</v>
      </c>
      <c r="AQ17" s="13">
        <f t="shared" si="0"/>
        <v>6247.1216821785592</v>
      </c>
      <c r="AR17" s="14">
        <f t="shared" si="0"/>
        <v>5128.2489008792963</v>
      </c>
    </row>
    <row r="18" spans="1:44" ht="15" customHeight="1" thickBot="1" x14ac:dyDescent="0.3">
      <c r="A18" s="3" t="s">
        <v>15</v>
      </c>
      <c r="B18" s="2">
        <v>4494070</v>
      </c>
      <c r="C18" s="2">
        <v>927458</v>
      </c>
      <c r="D18" s="2"/>
      <c r="E18" s="2"/>
      <c r="F18" s="2"/>
      <c r="G18" s="2">
        <v>361739</v>
      </c>
      <c r="H18" s="2">
        <v>1679579.9999999998</v>
      </c>
      <c r="I18" s="2"/>
      <c r="J18" s="2">
        <v>0</v>
      </c>
      <c r="K18" s="2"/>
      <c r="L18" s="1">
        <f t="shared" si="1"/>
        <v>6173650</v>
      </c>
      <c r="M18" s="13">
        <f t="shared" si="1"/>
        <v>1289197</v>
      </c>
      <c r="N18" s="14">
        <f t="shared" si="2"/>
        <v>7462847</v>
      </c>
      <c r="P18" s="3" t="s">
        <v>15</v>
      </c>
      <c r="Q18" s="2">
        <v>1085</v>
      </c>
      <c r="R18" s="2">
        <v>434</v>
      </c>
      <c r="S18" s="2">
        <v>0</v>
      </c>
      <c r="T18" s="2">
        <v>0</v>
      </c>
      <c r="U18" s="2">
        <v>0</v>
      </c>
      <c r="V18" s="2">
        <v>217</v>
      </c>
      <c r="W18" s="2">
        <v>666</v>
      </c>
      <c r="X18" s="2">
        <v>0</v>
      </c>
      <c r="Y18" s="2">
        <v>217</v>
      </c>
      <c r="Z18" s="2">
        <v>0</v>
      </c>
      <c r="AA18" s="1">
        <f t="shared" si="3"/>
        <v>1968</v>
      </c>
      <c r="AB18" s="13">
        <f t="shared" si="3"/>
        <v>651</v>
      </c>
      <c r="AC18" s="17">
        <f t="shared" si="4"/>
        <v>2619</v>
      </c>
      <c r="AE18" s="3" t="s">
        <v>15</v>
      </c>
      <c r="AF18" s="2">
        <f t="shared" si="5"/>
        <v>4142</v>
      </c>
      <c r="AG18" s="2">
        <f t="shared" si="0"/>
        <v>2137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1667</v>
      </c>
      <c r="AL18" s="2">
        <f t="shared" si="0"/>
        <v>2521.8918918918916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3137.0172764227641</v>
      </c>
      <c r="AQ18" s="13">
        <f t="shared" si="0"/>
        <v>1980.3333333333333</v>
      </c>
      <c r="AR18" s="14">
        <f t="shared" si="0"/>
        <v>2849.5024818633065</v>
      </c>
    </row>
    <row r="19" spans="1:44" ht="15" customHeight="1" thickBot="1" x14ac:dyDescent="0.3">
      <c r="A19" s="4" t="s">
        <v>16</v>
      </c>
      <c r="B19" s="2">
        <v>26225775</v>
      </c>
      <c r="C19" s="2">
        <v>36477257.999999993</v>
      </c>
      <c r="D19" s="2"/>
      <c r="E19" s="2"/>
      <c r="F19" s="2">
        <v>2893040</v>
      </c>
      <c r="G19" s="2">
        <v>1057739</v>
      </c>
      <c r="H19" s="2">
        <v>4713867.9999999991</v>
      </c>
      <c r="I19" s="2"/>
      <c r="J19" s="2">
        <v>0</v>
      </c>
      <c r="K19" s="2"/>
      <c r="L19" s="1">
        <f t="shared" ref="L19" si="6">B19+D19+F19+H19+J19</f>
        <v>33832683</v>
      </c>
      <c r="M19" s="13">
        <f t="shared" ref="M19" si="7">C19+E19+G19+I19+K19</f>
        <v>37534996.999999993</v>
      </c>
      <c r="N19" s="17">
        <f t="shared" ref="N19" si="8">L19+M19</f>
        <v>71367680</v>
      </c>
      <c r="P19" s="4" t="s">
        <v>16</v>
      </c>
      <c r="Q19" s="2">
        <v>8126</v>
      </c>
      <c r="R19" s="2">
        <v>5772</v>
      </c>
      <c r="S19" s="2">
        <v>0</v>
      </c>
      <c r="T19" s="2">
        <v>0</v>
      </c>
      <c r="U19" s="2">
        <v>464</v>
      </c>
      <c r="V19" s="2">
        <v>681</v>
      </c>
      <c r="W19" s="2">
        <v>3230</v>
      </c>
      <c r="X19" s="2">
        <v>0</v>
      </c>
      <c r="Y19" s="2">
        <v>883</v>
      </c>
      <c r="Z19" s="2">
        <v>0</v>
      </c>
      <c r="AA19" s="1">
        <f t="shared" ref="AA19" si="9">Q19+S19+U19+W19+Y19</f>
        <v>12703</v>
      </c>
      <c r="AB19" s="13">
        <f t="shared" ref="AB19" si="10">R19+T19+V19+X19+Z19</f>
        <v>6453</v>
      </c>
      <c r="AC19" s="14">
        <f t="shared" ref="AC19" si="11">AA19+AB19</f>
        <v>19156</v>
      </c>
      <c r="AE19" s="4" t="s">
        <v>16</v>
      </c>
      <c r="AF19" s="2">
        <f t="shared" si="5"/>
        <v>3227.3904750184593</v>
      </c>
      <c r="AG19" s="2">
        <f t="shared" si="0"/>
        <v>6319.6912681912672</v>
      </c>
      <c r="AH19" s="2" t="str">
        <f t="shared" si="0"/>
        <v>N.A.</v>
      </c>
      <c r="AI19" s="2" t="str">
        <f t="shared" si="0"/>
        <v>N.A.</v>
      </c>
      <c r="AJ19" s="2">
        <f t="shared" si="0"/>
        <v>6235</v>
      </c>
      <c r="AK19" s="2">
        <f t="shared" si="0"/>
        <v>1553.2143906020558</v>
      </c>
      <c r="AL19" s="2">
        <f t="shared" si="0"/>
        <v>1459.4018575851389</v>
      </c>
      <c r="AM19" s="2" t="str">
        <f t="shared" si="0"/>
        <v>N.A.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2663.3616468550736</v>
      </c>
      <c r="AQ19" s="13">
        <f t="shared" ref="AQ19" si="13">IFERROR(M19/AB19, "N.A.")</f>
        <v>5816.6739501007269</v>
      </c>
      <c r="AR19" s="14">
        <f t="shared" ref="AR19" si="14">IFERROR(N19/AC19, "N.A.")</f>
        <v>3725.6045103361871</v>
      </c>
    </row>
    <row r="20" spans="1:44" ht="15" customHeight="1" thickBot="1" x14ac:dyDescent="0.3">
      <c r="A20" s="5" t="s">
        <v>0</v>
      </c>
      <c r="B20" s="24">
        <f>B19+C19</f>
        <v>62703032.999999993</v>
      </c>
      <c r="C20" s="26"/>
      <c r="D20" s="24">
        <f>D19+E19</f>
        <v>0</v>
      </c>
      <c r="E20" s="26"/>
      <c r="F20" s="24">
        <f>F19+G19</f>
        <v>3950779</v>
      </c>
      <c r="G20" s="26"/>
      <c r="H20" s="24">
        <f>H19+I19</f>
        <v>4713867.9999999991</v>
      </c>
      <c r="I20" s="26"/>
      <c r="J20" s="24">
        <f>J19+K19</f>
        <v>0</v>
      </c>
      <c r="K20" s="26"/>
      <c r="L20" s="24">
        <f>L19+M19</f>
        <v>71367680</v>
      </c>
      <c r="M20" s="25"/>
      <c r="N20" s="18">
        <f>B20+D20+F20+H20+J20</f>
        <v>71367679.999999985</v>
      </c>
      <c r="P20" s="5" t="s">
        <v>0</v>
      </c>
      <c r="Q20" s="24">
        <f>Q19+R19</f>
        <v>13898</v>
      </c>
      <c r="R20" s="26"/>
      <c r="S20" s="24">
        <f>S19+T19</f>
        <v>0</v>
      </c>
      <c r="T20" s="26"/>
      <c r="U20" s="24">
        <f>U19+V19</f>
        <v>1145</v>
      </c>
      <c r="V20" s="26"/>
      <c r="W20" s="24">
        <f>W19+X19</f>
        <v>3230</v>
      </c>
      <c r="X20" s="26"/>
      <c r="Y20" s="24">
        <f>Y19+Z19</f>
        <v>883</v>
      </c>
      <c r="Z20" s="26"/>
      <c r="AA20" s="24">
        <f>AA19+AB19</f>
        <v>19156</v>
      </c>
      <c r="AB20" s="26"/>
      <c r="AC20" s="19">
        <f>Q20+S20+U20+W20+Y20</f>
        <v>19156</v>
      </c>
      <c r="AE20" s="5" t="s">
        <v>0</v>
      </c>
      <c r="AF20" s="27">
        <f>IFERROR(B20/Q20,"N.A.")</f>
        <v>4511.6587278745137</v>
      </c>
      <c r="AG20" s="28"/>
      <c r="AH20" s="27" t="str">
        <f>IFERROR(D20/S20,"N.A.")</f>
        <v>N.A.</v>
      </c>
      <c r="AI20" s="28"/>
      <c r="AJ20" s="27">
        <f>IFERROR(F20/U20,"N.A.")</f>
        <v>3450.4620087336243</v>
      </c>
      <c r="AK20" s="28"/>
      <c r="AL20" s="27">
        <f>IFERROR(H20/W20,"N.A.")</f>
        <v>1459.4018575851389</v>
      </c>
      <c r="AM20" s="28"/>
      <c r="AN20" s="27">
        <f>IFERROR(J20/Y20,"N.A.")</f>
        <v>0</v>
      </c>
      <c r="AO20" s="28"/>
      <c r="AP20" s="27">
        <f>IFERROR(L20/AA20,"N.A.")</f>
        <v>3725.6045103361871</v>
      </c>
      <c r="AQ20" s="28"/>
      <c r="AR20" s="16">
        <f>IFERROR(N20/AC20, "N.A.")</f>
        <v>3725.6045103361862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3436560</v>
      </c>
      <c r="C27" s="2"/>
      <c r="D27" s="2"/>
      <c r="E27" s="2"/>
      <c r="F27" s="2">
        <v>2893040</v>
      </c>
      <c r="G27" s="2"/>
      <c r="H27" s="2">
        <v>1336320</v>
      </c>
      <c r="I27" s="2"/>
      <c r="J27" s="2">
        <v>0</v>
      </c>
      <c r="K27" s="2"/>
      <c r="L27" s="1">
        <f>B27+D27+F27+H27+J27</f>
        <v>7665920</v>
      </c>
      <c r="M27" s="13">
        <f>C27+E27+G27+I27+K27</f>
        <v>0</v>
      </c>
      <c r="N27" s="14">
        <f>L27+M27</f>
        <v>7665920</v>
      </c>
      <c r="P27" s="3" t="s">
        <v>12</v>
      </c>
      <c r="Q27" s="2">
        <v>922</v>
      </c>
      <c r="R27" s="2">
        <v>0</v>
      </c>
      <c r="S27" s="2">
        <v>0</v>
      </c>
      <c r="T27" s="2">
        <v>0</v>
      </c>
      <c r="U27" s="2">
        <v>464</v>
      </c>
      <c r="V27" s="2">
        <v>0</v>
      </c>
      <c r="W27" s="2">
        <v>937</v>
      </c>
      <c r="X27" s="2">
        <v>0</v>
      </c>
      <c r="Y27" s="2">
        <v>434</v>
      </c>
      <c r="Z27" s="2">
        <v>0</v>
      </c>
      <c r="AA27" s="1">
        <f>Q27+S27+U27+W27+Y27</f>
        <v>2757</v>
      </c>
      <c r="AB27" s="13">
        <f>R27+T27+V27+X27+Z27</f>
        <v>0</v>
      </c>
      <c r="AC27" s="14">
        <f>AA27+AB27</f>
        <v>2757</v>
      </c>
      <c r="AE27" s="3" t="s">
        <v>12</v>
      </c>
      <c r="AF27" s="2">
        <f>IFERROR(B27/Q27, "N.A.")</f>
        <v>3727.2885032537961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6235</v>
      </c>
      <c r="AK27" s="2" t="str">
        <f t="shared" si="15"/>
        <v>N.A.</v>
      </c>
      <c r="AL27" s="2">
        <f t="shared" si="15"/>
        <v>1426.1686232657416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2780.5295611171564</v>
      </c>
      <c r="AQ27" s="13" t="str">
        <f t="shared" si="15"/>
        <v>N.A.</v>
      </c>
      <c r="AR27" s="14">
        <f t="shared" si="15"/>
        <v>2780.5295611171564</v>
      </c>
    </row>
    <row r="28" spans="1:44" ht="15" customHeight="1" thickBot="1" x14ac:dyDescent="0.3">
      <c r="A28" s="3" t="s">
        <v>13</v>
      </c>
      <c r="B28" s="2">
        <v>615846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615846</v>
      </c>
      <c r="M28" s="13">
        <f t="shared" si="16"/>
        <v>0</v>
      </c>
      <c r="N28" s="14">
        <f t="shared" ref="N28:N30" si="17">L28+M28</f>
        <v>615846</v>
      </c>
      <c r="P28" s="3" t="s">
        <v>13</v>
      </c>
      <c r="Q28" s="2">
        <v>217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217</v>
      </c>
      <c r="AB28" s="13">
        <f t="shared" si="18"/>
        <v>0</v>
      </c>
      <c r="AC28" s="14">
        <f t="shared" ref="AC28:AC30" si="19">AA28+AB28</f>
        <v>217</v>
      </c>
      <c r="AE28" s="3" t="s">
        <v>13</v>
      </c>
      <c r="AF28" s="2">
        <f t="shared" ref="AF28:AF31" si="20">IFERROR(B28/Q28, "N.A.")</f>
        <v>2838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2838</v>
      </c>
      <c r="AQ28" s="13" t="str">
        <f t="shared" si="15"/>
        <v>N.A.</v>
      </c>
      <c r="AR28" s="14">
        <f t="shared" si="15"/>
        <v>2838</v>
      </c>
    </row>
    <row r="29" spans="1:44" ht="15" customHeight="1" thickBot="1" x14ac:dyDescent="0.3">
      <c r="A29" s="3" t="s">
        <v>14</v>
      </c>
      <c r="B29" s="2">
        <v>13650330.000000002</v>
      </c>
      <c r="C29" s="2">
        <v>17941720</v>
      </c>
      <c r="D29" s="2"/>
      <c r="E29" s="2"/>
      <c r="F29" s="2"/>
      <c r="G29" s="2">
        <v>696000</v>
      </c>
      <c r="H29" s="2"/>
      <c r="I29" s="2"/>
      <c r="J29" s="2"/>
      <c r="K29" s="2"/>
      <c r="L29" s="1">
        <f t="shared" si="16"/>
        <v>13650330.000000002</v>
      </c>
      <c r="M29" s="13">
        <f t="shared" si="16"/>
        <v>18637720</v>
      </c>
      <c r="N29" s="14">
        <f t="shared" si="17"/>
        <v>32288050</v>
      </c>
      <c r="P29" s="3" t="s">
        <v>14</v>
      </c>
      <c r="Q29" s="2">
        <v>3028</v>
      </c>
      <c r="R29" s="2">
        <v>2145</v>
      </c>
      <c r="S29" s="2">
        <v>0</v>
      </c>
      <c r="T29" s="2">
        <v>0</v>
      </c>
      <c r="U29" s="2">
        <v>0</v>
      </c>
      <c r="V29" s="2">
        <v>232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3028</v>
      </c>
      <c r="AB29" s="13">
        <f t="shared" si="18"/>
        <v>2377</v>
      </c>
      <c r="AC29" s="14">
        <f t="shared" si="19"/>
        <v>5405</v>
      </c>
      <c r="AE29" s="3" t="s">
        <v>14</v>
      </c>
      <c r="AF29" s="2">
        <f t="shared" si="20"/>
        <v>4508.0350066050205</v>
      </c>
      <c r="AG29" s="2">
        <f t="shared" si="15"/>
        <v>8364.4382284382282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3000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4508.0350066050205</v>
      </c>
      <c r="AQ29" s="13">
        <f t="shared" si="15"/>
        <v>7840.858224652924</v>
      </c>
      <c r="AR29" s="14">
        <f t="shared" si="15"/>
        <v>5973.7372802960226</v>
      </c>
    </row>
    <row r="30" spans="1:44" ht="15" customHeight="1" thickBot="1" x14ac:dyDescent="0.3">
      <c r="A30" s="3" t="s">
        <v>15</v>
      </c>
      <c r="B30" s="2">
        <v>4494070</v>
      </c>
      <c r="C30" s="2">
        <v>927458</v>
      </c>
      <c r="D30" s="2"/>
      <c r="E30" s="2"/>
      <c r="F30" s="2"/>
      <c r="G30" s="2">
        <v>361739</v>
      </c>
      <c r="H30" s="2">
        <v>1679579.9999999998</v>
      </c>
      <c r="I30" s="2"/>
      <c r="J30" s="2">
        <v>0</v>
      </c>
      <c r="K30" s="2"/>
      <c r="L30" s="1">
        <f t="shared" si="16"/>
        <v>6173650</v>
      </c>
      <c r="M30" s="13">
        <f t="shared" si="16"/>
        <v>1289197</v>
      </c>
      <c r="N30" s="14">
        <f t="shared" si="17"/>
        <v>7462847</v>
      </c>
      <c r="P30" s="3" t="s">
        <v>15</v>
      </c>
      <c r="Q30" s="2">
        <v>1085</v>
      </c>
      <c r="R30" s="2">
        <v>434</v>
      </c>
      <c r="S30" s="2">
        <v>0</v>
      </c>
      <c r="T30" s="2">
        <v>0</v>
      </c>
      <c r="U30" s="2">
        <v>0</v>
      </c>
      <c r="V30" s="2">
        <v>217</v>
      </c>
      <c r="W30" s="2">
        <v>666</v>
      </c>
      <c r="X30" s="2">
        <v>0</v>
      </c>
      <c r="Y30" s="2">
        <v>217</v>
      </c>
      <c r="Z30" s="2">
        <v>0</v>
      </c>
      <c r="AA30" s="1">
        <f t="shared" si="18"/>
        <v>1968</v>
      </c>
      <c r="AB30" s="13">
        <f t="shared" si="18"/>
        <v>651</v>
      </c>
      <c r="AC30" s="17">
        <f t="shared" si="19"/>
        <v>2619</v>
      </c>
      <c r="AE30" s="3" t="s">
        <v>15</v>
      </c>
      <c r="AF30" s="2">
        <f t="shared" si="20"/>
        <v>4142</v>
      </c>
      <c r="AG30" s="2">
        <f t="shared" si="15"/>
        <v>2137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1667</v>
      </c>
      <c r="AL30" s="2">
        <f t="shared" si="15"/>
        <v>2521.8918918918916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3137.0172764227641</v>
      </c>
      <c r="AQ30" s="13">
        <f t="shared" si="15"/>
        <v>1980.3333333333333</v>
      </c>
      <c r="AR30" s="14">
        <f t="shared" si="15"/>
        <v>2849.5024818633065</v>
      </c>
    </row>
    <row r="31" spans="1:44" ht="15" customHeight="1" thickBot="1" x14ac:dyDescent="0.3">
      <c r="A31" s="4" t="s">
        <v>16</v>
      </c>
      <c r="B31" s="2">
        <v>22196805.999999996</v>
      </c>
      <c r="C31" s="2">
        <v>18869178</v>
      </c>
      <c r="D31" s="2"/>
      <c r="E31" s="2"/>
      <c r="F31" s="2">
        <v>2893040</v>
      </c>
      <c r="G31" s="2">
        <v>1057738.9999999998</v>
      </c>
      <c r="H31" s="2">
        <v>3015900.0000000005</v>
      </c>
      <c r="I31" s="2"/>
      <c r="J31" s="2">
        <v>0</v>
      </c>
      <c r="K31" s="2"/>
      <c r="L31" s="1">
        <f t="shared" ref="L31" si="21">B31+D31+F31+H31+J31</f>
        <v>28105745.999999996</v>
      </c>
      <c r="M31" s="13">
        <f t="shared" ref="M31" si="22">C31+E31+G31+I31+K31</f>
        <v>19926917</v>
      </c>
      <c r="N31" s="17">
        <f t="shared" ref="N31" si="23">L31+M31</f>
        <v>48032663</v>
      </c>
      <c r="P31" s="4" t="s">
        <v>16</v>
      </c>
      <c r="Q31" s="2">
        <v>5252</v>
      </c>
      <c r="R31" s="2">
        <v>2579</v>
      </c>
      <c r="S31" s="2">
        <v>0</v>
      </c>
      <c r="T31" s="2">
        <v>0</v>
      </c>
      <c r="U31" s="2">
        <v>464</v>
      </c>
      <c r="V31" s="2">
        <v>449</v>
      </c>
      <c r="W31" s="2">
        <v>1603</v>
      </c>
      <c r="X31" s="2">
        <v>0</v>
      </c>
      <c r="Y31" s="2">
        <v>651</v>
      </c>
      <c r="Z31" s="2">
        <v>0</v>
      </c>
      <c r="AA31" s="1">
        <f t="shared" ref="AA31" si="24">Q31+S31+U31+W31+Y31</f>
        <v>7970</v>
      </c>
      <c r="AB31" s="13">
        <f t="shared" ref="AB31" si="25">R31+T31+V31+X31+Z31</f>
        <v>3028</v>
      </c>
      <c r="AC31" s="14">
        <f t="shared" ref="AC31" si="26">AA31+AB31</f>
        <v>10998</v>
      </c>
      <c r="AE31" s="4" t="s">
        <v>16</v>
      </c>
      <c r="AF31" s="2">
        <f t="shared" si="20"/>
        <v>4226.3530083777605</v>
      </c>
      <c r="AG31" s="2">
        <f t="shared" si="15"/>
        <v>7316.4707250872434</v>
      </c>
      <c r="AH31" s="2" t="str">
        <f t="shared" si="15"/>
        <v>N.A.</v>
      </c>
      <c r="AI31" s="2" t="str">
        <f t="shared" si="15"/>
        <v>N.A.</v>
      </c>
      <c r="AJ31" s="2">
        <f t="shared" si="15"/>
        <v>6235</v>
      </c>
      <c r="AK31" s="2">
        <f t="shared" si="15"/>
        <v>2355.7661469933178</v>
      </c>
      <c r="AL31" s="2">
        <f t="shared" si="15"/>
        <v>1881.409856519027</v>
      </c>
      <c r="AM31" s="2" t="str">
        <f t="shared" si="15"/>
        <v>N.A.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3526.4424090338766</v>
      </c>
      <c r="AQ31" s="13">
        <f t="shared" ref="AQ31" si="28">IFERROR(M31/AB31, "N.A.")</f>
        <v>6580.8840819022453</v>
      </c>
      <c r="AR31" s="14">
        <f t="shared" ref="AR31" si="29">IFERROR(N31/AC31, "N.A.")</f>
        <v>4367.3997999636294</v>
      </c>
    </row>
    <row r="32" spans="1:44" ht="15" customHeight="1" thickBot="1" x14ac:dyDescent="0.3">
      <c r="A32" s="5" t="s">
        <v>0</v>
      </c>
      <c r="B32" s="24">
        <f>B31+C31</f>
        <v>41065984</v>
      </c>
      <c r="C32" s="26"/>
      <c r="D32" s="24">
        <f>D31+E31</f>
        <v>0</v>
      </c>
      <c r="E32" s="26"/>
      <c r="F32" s="24">
        <f>F31+G31</f>
        <v>3950779</v>
      </c>
      <c r="G32" s="26"/>
      <c r="H32" s="24">
        <f>H31+I31</f>
        <v>3015900.0000000005</v>
      </c>
      <c r="I32" s="26"/>
      <c r="J32" s="24">
        <f>J31+K31</f>
        <v>0</v>
      </c>
      <c r="K32" s="26"/>
      <c r="L32" s="24">
        <f>L31+M31</f>
        <v>48032663</v>
      </c>
      <c r="M32" s="25"/>
      <c r="N32" s="18">
        <f>B32+D32+F32+H32+J32</f>
        <v>48032663</v>
      </c>
      <c r="P32" s="5" t="s">
        <v>0</v>
      </c>
      <c r="Q32" s="24">
        <f>Q31+R31</f>
        <v>7831</v>
      </c>
      <c r="R32" s="26"/>
      <c r="S32" s="24">
        <f>S31+T31</f>
        <v>0</v>
      </c>
      <c r="T32" s="26"/>
      <c r="U32" s="24">
        <f>U31+V31</f>
        <v>913</v>
      </c>
      <c r="V32" s="26"/>
      <c r="W32" s="24">
        <f>W31+X31</f>
        <v>1603</v>
      </c>
      <c r="X32" s="26"/>
      <c r="Y32" s="24">
        <f>Y31+Z31</f>
        <v>651</v>
      </c>
      <c r="Z32" s="26"/>
      <c r="AA32" s="24">
        <f>AA31+AB31</f>
        <v>10998</v>
      </c>
      <c r="AB32" s="26"/>
      <c r="AC32" s="19">
        <f>Q32+S32+U32+W32+Y32</f>
        <v>10998</v>
      </c>
      <c r="AE32" s="5" t="s">
        <v>0</v>
      </c>
      <c r="AF32" s="27">
        <f>IFERROR(B32/Q32,"N.A.")</f>
        <v>5244.0280934746525</v>
      </c>
      <c r="AG32" s="28"/>
      <c r="AH32" s="27" t="str">
        <f>IFERROR(D32/S32,"N.A.")</f>
        <v>N.A.</v>
      </c>
      <c r="AI32" s="28"/>
      <c r="AJ32" s="27">
        <f>IFERROR(F32/U32,"N.A.")</f>
        <v>4327.249726177437</v>
      </c>
      <c r="AK32" s="28"/>
      <c r="AL32" s="27">
        <f>IFERROR(H32/W32,"N.A.")</f>
        <v>1881.409856519027</v>
      </c>
      <c r="AM32" s="28"/>
      <c r="AN32" s="27">
        <f>IFERROR(J32/Y32,"N.A.")</f>
        <v>0</v>
      </c>
      <c r="AO32" s="28"/>
      <c r="AP32" s="27">
        <f>IFERROR(L32/AA32,"N.A.")</f>
        <v>4367.3997999636294</v>
      </c>
      <c r="AQ32" s="28"/>
      <c r="AR32" s="16">
        <f>IFERROR(N32/AC32, "N.A.")</f>
        <v>4367.3997999636294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498800</v>
      </c>
      <c r="C39" s="2"/>
      <c r="D39" s="2"/>
      <c r="E39" s="2"/>
      <c r="F39" s="2"/>
      <c r="G39" s="2"/>
      <c r="H39" s="2">
        <v>1697968</v>
      </c>
      <c r="I39" s="2"/>
      <c r="J39" s="2">
        <v>0</v>
      </c>
      <c r="K39" s="2"/>
      <c r="L39" s="1">
        <f>B39+D39+F39+H39+J39</f>
        <v>2196768</v>
      </c>
      <c r="M39" s="13">
        <f>C39+E39+G39+I39+K39</f>
        <v>0</v>
      </c>
      <c r="N39" s="14">
        <f>L39+M39</f>
        <v>2196768</v>
      </c>
      <c r="P39" s="3" t="s">
        <v>12</v>
      </c>
      <c r="Q39" s="2">
        <v>232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1627</v>
      </c>
      <c r="X39" s="2">
        <v>0</v>
      </c>
      <c r="Y39" s="2">
        <v>232</v>
      </c>
      <c r="Z39" s="2">
        <v>0</v>
      </c>
      <c r="AA39" s="1">
        <f>Q39+S39+U39+W39+Y39</f>
        <v>2091</v>
      </c>
      <c r="AB39" s="13">
        <f>R39+T39+V39+X39+Z39</f>
        <v>0</v>
      </c>
      <c r="AC39" s="14">
        <f>AA39+AB39</f>
        <v>2091</v>
      </c>
      <c r="AE39" s="3" t="s">
        <v>12</v>
      </c>
      <c r="AF39" s="2">
        <f>IFERROR(B39/Q39, "N.A.")</f>
        <v>2150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1043.6189305470191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1050.5824964131994</v>
      </c>
      <c r="AQ39" s="13" t="str">
        <f t="shared" si="30"/>
        <v>N.A.</v>
      </c>
      <c r="AR39" s="14">
        <f t="shared" si="30"/>
        <v>1050.5824964131994</v>
      </c>
    </row>
    <row r="40" spans="1:44" ht="15" customHeight="1" thickBot="1" x14ac:dyDescent="0.3">
      <c r="A40" s="3" t="s">
        <v>13</v>
      </c>
      <c r="B40" s="2">
        <v>2102784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2102784</v>
      </c>
      <c r="M40" s="13">
        <f t="shared" si="31"/>
        <v>0</v>
      </c>
      <c r="N40" s="14">
        <f t="shared" ref="N40:N42" si="32">L40+M40</f>
        <v>2102784</v>
      </c>
      <c r="P40" s="3" t="s">
        <v>13</v>
      </c>
      <c r="Q40" s="2">
        <v>1464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1464</v>
      </c>
      <c r="AB40" s="13">
        <f t="shared" si="33"/>
        <v>0</v>
      </c>
      <c r="AC40" s="14">
        <f t="shared" ref="AC40:AC42" si="34">AA40+AB40</f>
        <v>1464</v>
      </c>
      <c r="AE40" s="3" t="s">
        <v>13</v>
      </c>
      <c r="AF40" s="2">
        <f t="shared" ref="AF40:AF43" si="35">IFERROR(B40/Q40, "N.A.")</f>
        <v>1436.327868852459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1436.327868852459</v>
      </c>
      <c r="AQ40" s="13" t="str">
        <f t="shared" si="30"/>
        <v>N.A.</v>
      </c>
      <c r="AR40" s="14">
        <f t="shared" si="30"/>
        <v>1436.327868852459</v>
      </c>
    </row>
    <row r="41" spans="1:44" ht="15" customHeight="1" thickBot="1" x14ac:dyDescent="0.3">
      <c r="A41" s="3" t="s">
        <v>14</v>
      </c>
      <c r="B41" s="2">
        <v>1427385</v>
      </c>
      <c r="C41" s="2">
        <v>17608080</v>
      </c>
      <c r="D41" s="2"/>
      <c r="E41" s="2"/>
      <c r="F41" s="2"/>
      <c r="G41" s="2">
        <v>0</v>
      </c>
      <c r="H41" s="2"/>
      <c r="I41" s="2"/>
      <c r="J41" s="2"/>
      <c r="K41" s="2"/>
      <c r="L41" s="1">
        <f t="shared" si="31"/>
        <v>1427385</v>
      </c>
      <c r="M41" s="13">
        <f t="shared" si="31"/>
        <v>17608080</v>
      </c>
      <c r="N41" s="14">
        <f t="shared" si="32"/>
        <v>19035465</v>
      </c>
      <c r="P41" s="3" t="s">
        <v>14</v>
      </c>
      <c r="Q41" s="2">
        <v>1178</v>
      </c>
      <c r="R41" s="2">
        <v>3193</v>
      </c>
      <c r="S41" s="2">
        <v>0</v>
      </c>
      <c r="T41" s="2">
        <v>0</v>
      </c>
      <c r="U41" s="2">
        <v>0</v>
      </c>
      <c r="V41" s="2">
        <v>232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1178</v>
      </c>
      <c r="AB41" s="13">
        <f t="shared" si="33"/>
        <v>3425</v>
      </c>
      <c r="AC41" s="14">
        <f t="shared" si="34"/>
        <v>4603</v>
      </c>
      <c r="AE41" s="3" t="s">
        <v>14</v>
      </c>
      <c r="AF41" s="2">
        <f t="shared" si="35"/>
        <v>1211.7020373514431</v>
      </c>
      <c r="AG41" s="2">
        <f t="shared" si="30"/>
        <v>5514.5881616035076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0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1211.7020373514431</v>
      </c>
      <c r="AQ41" s="13">
        <f t="shared" si="30"/>
        <v>5141.0452554744525</v>
      </c>
      <c r="AR41" s="14">
        <f t="shared" si="30"/>
        <v>4135.4475342168153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4028969.0000000005</v>
      </c>
      <c r="C43" s="2">
        <v>17608080</v>
      </c>
      <c r="D43" s="2"/>
      <c r="E43" s="2"/>
      <c r="F43" s="2"/>
      <c r="G43" s="2">
        <v>0</v>
      </c>
      <c r="H43" s="2">
        <v>1697968</v>
      </c>
      <c r="I43" s="2"/>
      <c r="J43" s="2">
        <v>0</v>
      </c>
      <c r="K43" s="2"/>
      <c r="L43" s="1">
        <f t="shared" ref="L43" si="36">B43+D43+F43+H43+J43</f>
        <v>5726937</v>
      </c>
      <c r="M43" s="13">
        <f t="shared" ref="M43" si="37">C43+E43+G43+I43+K43</f>
        <v>17608080</v>
      </c>
      <c r="N43" s="17">
        <f t="shared" ref="N43" si="38">L43+M43</f>
        <v>23335017</v>
      </c>
      <c r="P43" s="4" t="s">
        <v>16</v>
      </c>
      <c r="Q43" s="2">
        <v>2874</v>
      </c>
      <c r="R43" s="2">
        <v>3193</v>
      </c>
      <c r="S43" s="2">
        <v>0</v>
      </c>
      <c r="T43" s="2">
        <v>0</v>
      </c>
      <c r="U43" s="2">
        <v>0</v>
      </c>
      <c r="V43" s="2">
        <v>232</v>
      </c>
      <c r="W43" s="2">
        <v>1627</v>
      </c>
      <c r="X43" s="2">
        <v>0</v>
      </c>
      <c r="Y43" s="2">
        <v>232</v>
      </c>
      <c r="Z43" s="2">
        <v>0</v>
      </c>
      <c r="AA43" s="1">
        <f t="shared" ref="AA43" si="39">Q43+S43+U43+W43+Y43</f>
        <v>4733</v>
      </c>
      <c r="AB43" s="13">
        <f t="shared" ref="AB43" si="40">R43+T43+V43+X43+Z43</f>
        <v>3425</v>
      </c>
      <c r="AC43" s="17">
        <f t="shared" ref="AC43" si="41">AA43+AB43</f>
        <v>8158</v>
      </c>
      <c r="AE43" s="4" t="s">
        <v>16</v>
      </c>
      <c r="AF43" s="2">
        <f t="shared" si="35"/>
        <v>1401.8681280445373</v>
      </c>
      <c r="AG43" s="2">
        <f t="shared" si="30"/>
        <v>5514.5881616035076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0</v>
      </c>
      <c r="AL43" s="2">
        <f t="shared" si="30"/>
        <v>1043.6189305470191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1210.0014789773927</v>
      </c>
      <c r="AQ43" s="13">
        <f t="shared" ref="AQ43" si="43">IFERROR(M43/AB43, "N.A.")</f>
        <v>5141.0452554744525</v>
      </c>
      <c r="AR43" s="14">
        <f t="shared" ref="AR43" si="44">IFERROR(N43/AC43, "N.A.")</f>
        <v>2860.3845305221867</v>
      </c>
    </row>
    <row r="44" spans="1:44" ht="15" customHeight="1" thickBot="1" x14ac:dyDescent="0.3">
      <c r="A44" s="5" t="s">
        <v>0</v>
      </c>
      <c r="B44" s="24">
        <f>B43+C43</f>
        <v>21637049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1697968</v>
      </c>
      <c r="I44" s="26"/>
      <c r="J44" s="24">
        <f>J43+K43</f>
        <v>0</v>
      </c>
      <c r="K44" s="26"/>
      <c r="L44" s="24">
        <f>L43+M43</f>
        <v>23335017</v>
      </c>
      <c r="M44" s="25"/>
      <c r="N44" s="18">
        <f>B44+D44+F44+H44+J44</f>
        <v>23335017</v>
      </c>
      <c r="P44" s="5" t="s">
        <v>0</v>
      </c>
      <c r="Q44" s="24">
        <f>Q43+R43</f>
        <v>6067</v>
      </c>
      <c r="R44" s="26"/>
      <c r="S44" s="24">
        <f>S43+T43</f>
        <v>0</v>
      </c>
      <c r="T44" s="26"/>
      <c r="U44" s="24">
        <f>U43+V43</f>
        <v>232</v>
      </c>
      <c r="V44" s="26"/>
      <c r="W44" s="24">
        <f>W43+X43</f>
        <v>1627</v>
      </c>
      <c r="X44" s="26"/>
      <c r="Y44" s="24">
        <f>Y43+Z43</f>
        <v>232</v>
      </c>
      <c r="Z44" s="26"/>
      <c r="AA44" s="24">
        <f>AA43+AB43</f>
        <v>8158</v>
      </c>
      <c r="AB44" s="25"/>
      <c r="AC44" s="18">
        <f>Q44+S44+U44+W44+Y44</f>
        <v>8158</v>
      </c>
      <c r="AE44" s="5" t="s">
        <v>0</v>
      </c>
      <c r="AF44" s="27">
        <f>IFERROR(B44/Q44,"N.A.")</f>
        <v>3566.350585132685</v>
      </c>
      <c r="AG44" s="28"/>
      <c r="AH44" s="27" t="str">
        <f>IFERROR(D44/S44,"N.A.")</f>
        <v>N.A.</v>
      </c>
      <c r="AI44" s="28"/>
      <c r="AJ44" s="27">
        <f>IFERROR(F44/U44,"N.A.")</f>
        <v>0</v>
      </c>
      <c r="AK44" s="28"/>
      <c r="AL44" s="27">
        <f>IFERROR(H44/W44,"N.A.")</f>
        <v>1043.6189305470191</v>
      </c>
      <c r="AM44" s="28"/>
      <c r="AN44" s="27">
        <f>IFERROR(J44/Y44,"N.A.")</f>
        <v>0</v>
      </c>
      <c r="AO44" s="28"/>
      <c r="AP44" s="27">
        <f>IFERROR(L44/AA44,"N.A.")</f>
        <v>2860.3845305221867</v>
      </c>
      <c r="AQ44" s="28"/>
      <c r="AR44" s="16">
        <f>IFERROR(N44/AC44, "N.A.")</f>
        <v>2860.3845305221867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3018342</v>
      </c>
      <c r="C15" s="2"/>
      <c r="D15" s="2"/>
      <c r="E15" s="2"/>
      <c r="F15" s="2"/>
      <c r="G15" s="2"/>
      <c r="H15" s="2">
        <v>815280</v>
      </c>
      <c r="I15" s="2"/>
      <c r="J15" s="2"/>
      <c r="K15" s="2"/>
      <c r="L15" s="1">
        <f>B15+D15+F15+H15+J15</f>
        <v>3833622</v>
      </c>
      <c r="M15" s="13">
        <f>C15+E15+G15+I15+K15</f>
        <v>0</v>
      </c>
      <c r="N15" s="14">
        <f>L15+M15</f>
        <v>3833622</v>
      </c>
      <c r="P15" s="3" t="s">
        <v>12</v>
      </c>
      <c r="Q15" s="2">
        <v>641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158</v>
      </c>
      <c r="X15" s="2">
        <v>0</v>
      </c>
      <c r="Y15" s="2">
        <v>0</v>
      </c>
      <c r="Z15" s="2">
        <v>0</v>
      </c>
      <c r="AA15" s="1">
        <f>Q15+S15+U15+W15+Y15</f>
        <v>799</v>
      </c>
      <c r="AB15" s="13">
        <f>R15+T15+V15+X15+Z15</f>
        <v>0</v>
      </c>
      <c r="AC15" s="14">
        <f>AA15+AB15</f>
        <v>799</v>
      </c>
      <c r="AE15" s="3" t="s">
        <v>12</v>
      </c>
      <c r="AF15" s="2">
        <f>IFERROR(B15/Q15, "N.A.")</f>
        <v>4708.8018720748832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5160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4798.0250312891112</v>
      </c>
      <c r="AQ15" s="13" t="str">
        <f t="shared" si="0"/>
        <v>N.A.</v>
      </c>
      <c r="AR15" s="14">
        <f t="shared" si="0"/>
        <v>4798.0250312891112</v>
      </c>
    </row>
    <row r="16" spans="1:44" ht="15" customHeight="1" thickBot="1" x14ac:dyDescent="0.3">
      <c r="A16" s="3" t="s">
        <v>13</v>
      </c>
      <c r="B16" s="2">
        <v>1592290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1592290</v>
      </c>
      <c r="M16" s="13">
        <f t="shared" si="1"/>
        <v>0</v>
      </c>
      <c r="N16" s="14">
        <f t="shared" ref="N16:N18" si="2">L16+M16</f>
        <v>1592290</v>
      </c>
      <c r="P16" s="3" t="s">
        <v>13</v>
      </c>
      <c r="Q16" s="2">
        <v>322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322</v>
      </c>
      <c r="AB16" s="13">
        <f t="shared" si="3"/>
        <v>0</v>
      </c>
      <c r="AC16" s="14">
        <f t="shared" ref="AC16:AC18" si="4">AA16+AB16</f>
        <v>322</v>
      </c>
      <c r="AE16" s="3" t="s">
        <v>13</v>
      </c>
      <c r="AF16" s="2">
        <f t="shared" ref="AF16:AF19" si="5">IFERROR(B16/Q16, "N.A.")</f>
        <v>4945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4945</v>
      </c>
      <c r="AQ16" s="13" t="str">
        <f t="shared" si="0"/>
        <v>N.A.</v>
      </c>
      <c r="AR16" s="14">
        <f t="shared" si="0"/>
        <v>4945</v>
      </c>
    </row>
    <row r="17" spans="1:44" ht="15" customHeight="1" thickBot="1" x14ac:dyDescent="0.3">
      <c r="A17" s="3" t="s">
        <v>14</v>
      </c>
      <c r="B17" s="2">
        <v>1682240.0000000002</v>
      </c>
      <c r="C17" s="2">
        <v>3744500</v>
      </c>
      <c r="D17" s="2">
        <v>415380</v>
      </c>
      <c r="E17" s="2"/>
      <c r="F17" s="2"/>
      <c r="G17" s="2"/>
      <c r="H17" s="2"/>
      <c r="I17" s="2"/>
      <c r="J17" s="2"/>
      <c r="K17" s="2"/>
      <c r="L17" s="1">
        <f t="shared" si="1"/>
        <v>2097620</v>
      </c>
      <c r="M17" s="13">
        <f t="shared" si="1"/>
        <v>3744500</v>
      </c>
      <c r="N17" s="14">
        <f t="shared" si="2"/>
        <v>5842120</v>
      </c>
      <c r="P17" s="3" t="s">
        <v>14</v>
      </c>
      <c r="Q17" s="2">
        <v>344</v>
      </c>
      <c r="R17" s="2">
        <v>849</v>
      </c>
      <c r="S17" s="2">
        <v>161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3"/>
        <v>505</v>
      </c>
      <c r="AB17" s="13">
        <f t="shared" si="3"/>
        <v>849</v>
      </c>
      <c r="AC17" s="14">
        <f t="shared" si="4"/>
        <v>1354</v>
      </c>
      <c r="AE17" s="3" t="s">
        <v>14</v>
      </c>
      <c r="AF17" s="2">
        <f t="shared" si="5"/>
        <v>4890.2325581395353</v>
      </c>
      <c r="AG17" s="2">
        <f t="shared" si="0"/>
        <v>4410.4829210836278</v>
      </c>
      <c r="AH17" s="2">
        <f t="shared" si="0"/>
        <v>2580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>
        <f t="shared" si="0"/>
        <v>4153.7029702970294</v>
      </c>
      <c r="AQ17" s="13">
        <f t="shared" si="0"/>
        <v>4410.4829210836278</v>
      </c>
      <c r="AR17" s="14">
        <f t="shared" si="0"/>
        <v>4314.7119645494831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799800</v>
      </c>
      <c r="I18" s="2"/>
      <c r="J18" s="2"/>
      <c r="K18" s="2"/>
      <c r="L18" s="1">
        <f t="shared" si="1"/>
        <v>799800</v>
      </c>
      <c r="M18" s="13">
        <f t="shared" si="1"/>
        <v>0</v>
      </c>
      <c r="N18" s="14">
        <f t="shared" si="2"/>
        <v>799800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186</v>
      </c>
      <c r="X18" s="2">
        <v>0</v>
      </c>
      <c r="Y18" s="2">
        <v>0</v>
      </c>
      <c r="Z18" s="2">
        <v>0</v>
      </c>
      <c r="AA18" s="1">
        <f t="shared" si="3"/>
        <v>186</v>
      </c>
      <c r="AB18" s="13">
        <f t="shared" si="3"/>
        <v>0</v>
      </c>
      <c r="AC18" s="17">
        <f t="shared" si="4"/>
        <v>186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4300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4300</v>
      </c>
      <c r="AQ18" s="13" t="str">
        <f t="shared" si="0"/>
        <v>N.A.</v>
      </c>
      <c r="AR18" s="14">
        <f t="shared" si="0"/>
        <v>4300</v>
      </c>
    </row>
    <row r="19" spans="1:44" ht="15" customHeight="1" thickBot="1" x14ac:dyDescent="0.3">
      <c r="A19" s="4" t="s">
        <v>16</v>
      </c>
      <c r="B19" s="2">
        <v>6292872.0000000009</v>
      </c>
      <c r="C19" s="2">
        <v>3744500</v>
      </c>
      <c r="D19" s="2">
        <v>415380</v>
      </c>
      <c r="E19" s="2"/>
      <c r="F19" s="2"/>
      <c r="G19" s="2"/>
      <c r="H19" s="2">
        <v>1615080</v>
      </c>
      <c r="I19" s="2"/>
      <c r="J19" s="2"/>
      <c r="K19" s="2"/>
      <c r="L19" s="1">
        <f t="shared" ref="L19" si="6">B19+D19+F19+H19+J19</f>
        <v>8323332.0000000009</v>
      </c>
      <c r="M19" s="13">
        <f t="shared" ref="M19" si="7">C19+E19+G19+I19+K19</f>
        <v>3744500</v>
      </c>
      <c r="N19" s="17">
        <f t="shared" ref="N19" si="8">L19+M19</f>
        <v>12067832</v>
      </c>
      <c r="P19" s="4" t="s">
        <v>16</v>
      </c>
      <c r="Q19" s="2">
        <v>1307</v>
      </c>
      <c r="R19" s="2">
        <v>849</v>
      </c>
      <c r="S19" s="2">
        <v>161</v>
      </c>
      <c r="T19" s="2">
        <v>0</v>
      </c>
      <c r="U19" s="2">
        <v>0</v>
      </c>
      <c r="V19" s="2">
        <v>0</v>
      </c>
      <c r="W19" s="2">
        <v>344</v>
      </c>
      <c r="X19" s="2">
        <v>0</v>
      </c>
      <c r="Y19" s="2">
        <v>0</v>
      </c>
      <c r="Z19" s="2">
        <v>0</v>
      </c>
      <c r="AA19" s="1">
        <f t="shared" ref="AA19" si="9">Q19+S19+U19+W19+Y19</f>
        <v>1812</v>
      </c>
      <c r="AB19" s="13">
        <f t="shared" ref="AB19" si="10">R19+T19+V19+X19+Z19</f>
        <v>849</v>
      </c>
      <c r="AC19" s="14">
        <f t="shared" ref="AC19" si="11">AA19+AB19</f>
        <v>2661</v>
      </c>
      <c r="AE19" s="4" t="s">
        <v>16</v>
      </c>
      <c r="AF19" s="2">
        <f t="shared" si="5"/>
        <v>4814.7452180566188</v>
      </c>
      <c r="AG19" s="2">
        <f t="shared" si="0"/>
        <v>4410.4829210836278</v>
      </c>
      <c r="AH19" s="2">
        <f t="shared" si="0"/>
        <v>2580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>
        <f t="shared" si="0"/>
        <v>4695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4593.4503311258286</v>
      </c>
      <c r="AQ19" s="13">
        <f t="shared" ref="AQ19" si="13">IFERROR(M19/AB19, "N.A.")</f>
        <v>4410.4829210836278</v>
      </c>
      <c r="AR19" s="14">
        <f t="shared" ref="AR19" si="14">IFERROR(N19/AC19, "N.A.")</f>
        <v>4535.0740323186774</v>
      </c>
    </row>
    <row r="20" spans="1:44" ht="15" customHeight="1" thickBot="1" x14ac:dyDescent="0.3">
      <c r="A20" s="5" t="s">
        <v>0</v>
      </c>
      <c r="B20" s="24">
        <f>B19+C19</f>
        <v>10037372</v>
      </c>
      <c r="C20" s="26"/>
      <c r="D20" s="24">
        <f>D19+E19</f>
        <v>415380</v>
      </c>
      <c r="E20" s="26"/>
      <c r="F20" s="24">
        <f>F19+G19</f>
        <v>0</v>
      </c>
      <c r="G20" s="26"/>
      <c r="H20" s="24">
        <f>H19+I19</f>
        <v>1615080</v>
      </c>
      <c r="I20" s="26"/>
      <c r="J20" s="24">
        <f>J19+K19</f>
        <v>0</v>
      </c>
      <c r="K20" s="26"/>
      <c r="L20" s="24">
        <f>L19+M19</f>
        <v>12067832</v>
      </c>
      <c r="M20" s="25"/>
      <c r="N20" s="18">
        <f>B20+D20+F20+H20+J20</f>
        <v>12067832</v>
      </c>
      <c r="P20" s="5" t="s">
        <v>0</v>
      </c>
      <c r="Q20" s="24">
        <f>Q19+R19</f>
        <v>2156</v>
      </c>
      <c r="R20" s="26"/>
      <c r="S20" s="24">
        <f>S19+T19</f>
        <v>161</v>
      </c>
      <c r="T20" s="26"/>
      <c r="U20" s="24">
        <f>U19+V19</f>
        <v>0</v>
      </c>
      <c r="V20" s="26"/>
      <c r="W20" s="24">
        <f>W19+X19</f>
        <v>344</v>
      </c>
      <c r="X20" s="26"/>
      <c r="Y20" s="24">
        <f>Y19+Z19</f>
        <v>0</v>
      </c>
      <c r="Z20" s="26"/>
      <c r="AA20" s="24">
        <f>AA19+AB19</f>
        <v>2661</v>
      </c>
      <c r="AB20" s="26"/>
      <c r="AC20" s="19">
        <f>Q20+S20+U20+W20+Y20</f>
        <v>2661</v>
      </c>
      <c r="AE20" s="5" t="s">
        <v>0</v>
      </c>
      <c r="AF20" s="27">
        <f>IFERROR(B20/Q20,"N.A.")</f>
        <v>4655.5528756957328</v>
      </c>
      <c r="AG20" s="28"/>
      <c r="AH20" s="27">
        <f>IFERROR(D20/S20,"N.A.")</f>
        <v>2580</v>
      </c>
      <c r="AI20" s="28"/>
      <c r="AJ20" s="27" t="str">
        <f>IFERROR(F20/U20,"N.A.")</f>
        <v>N.A.</v>
      </c>
      <c r="AK20" s="28"/>
      <c r="AL20" s="27">
        <f>IFERROR(H20/W20,"N.A.")</f>
        <v>4695</v>
      </c>
      <c r="AM20" s="28"/>
      <c r="AN20" s="27" t="str">
        <f>IFERROR(J20/Y20,"N.A.")</f>
        <v>N.A.</v>
      </c>
      <c r="AO20" s="28"/>
      <c r="AP20" s="27">
        <f>IFERROR(L20/AA20,"N.A.")</f>
        <v>4535.0740323186774</v>
      </c>
      <c r="AQ20" s="28"/>
      <c r="AR20" s="16">
        <f>IFERROR(N20/AC20, "N.A.")</f>
        <v>4535.0740323186774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3018342</v>
      </c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3018342</v>
      </c>
      <c r="M27" s="13">
        <f>C27+E27+G27+I27+K27</f>
        <v>0</v>
      </c>
      <c r="N27" s="14">
        <f>L27+M27</f>
        <v>3018342</v>
      </c>
      <c r="P27" s="3" t="s">
        <v>12</v>
      </c>
      <c r="Q27" s="2">
        <v>641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1">
        <f>Q27+S27+U27+W27+Y27</f>
        <v>641</v>
      </c>
      <c r="AB27" s="13">
        <f>R27+T27+V27+X27+Z27</f>
        <v>0</v>
      </c>
      <c r="AC27" s="14">
        <f>AA27+AB27</f>
        <v>641</v>
      </c>
      <c r="AE27" s="3" t="s">
        <v>12</v>
      </c>
      <c r="AF27" s="2">
        <f>IFERROR(B27/Q27, "N.A.")</f>
        <v>4708.8018720748832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4708.8018720748832</v>
      </c>
      <c r="AQ27" s="13" t="str">
        <f t="shared" si="15"/>
        <v>N.A.</v>
      </c>
      <c r="AR27" s="14">
        <f t="shared" si="15"/>
        <v>4708.8018720748832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1087040</v>
      </c>
      <c r="C29" s="2">
        <v>1764759.9999999998</v>
      </c>
      <c r="D29" s="2">
        <v>415380</v>
      </c>
      <c r="E29" s="2"/>
      <c r="F29" s="2"/>
      <c r="G29" s="2"/>
      <c r="H29" s="2"/>
      <c r="I29" s="2"/>
      <c r="J29" s="2"/>
      <c r="K29" s="2"/>
      <c r="L29" s="1">
        <f t="shared" si="16"/>
        <v>1502420</v>
      </c>
      <c r="M29" s="13">
        <f t="shared" si="16"/>
        <v>1764759.9999999998</v>
      </c>
      <c r="N29" s="14">
        <f t="shared" si="17"/>
        <v>3267180</v>
      </c>
      <c r="P29" s="3" t="s">
        <v>14</v>
      </c>
      <c r="Q29" s="2">
        <v>158</v>
      </c>
      <c r="R29" s="2">
        <v>533</v>
      </c>
      <c r="S29" s="2">
        <v>161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319</v>
      </c>
      <c r="AB29" s="13">
        <f t="shared" si="18"/>
        <v>533</v>
      </c>
      <c r="AC29" s="14">
        <f t="shared" si="19"/>
        <v>852</v>
      </c>
      <c r="AE29" s="3" t="s">
        <v>14</v>
      </c>
      <c r="AF29" s="2">
        <f t="shared" si="20"/>
        <v>6880</v>
      </c>
      <c r="AG29" s="2">
        <f t="shared" si="15"/>
        <v>3310.9943714821761</v>
      </c>
      <c r="AH29" s="2">
        <f t="shared" si="15"/>
        <v>2580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4709.780564263323</v>
      </c>
      <c r="AQ29" s="13">
        <f t="shared" si="15"/>
        <v>3310.9943714821761</v>
      </c>
      <c r="AR29" s="14">
        <f t="shared" si="15"/>
        <v>3834.7183098591549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799800</v>
      </c>
      <c r="I30" s="2"/>
      <c r="J30" s="2"/>
      <c r="K30" s="2"/>
      <c r="L30" s="1">
        <f t="shared" si="16"/>
        <v>799800</v>
      </c>
      <c r="M30" s="13">
        <f t="shared" si="16"/>
        <v>0</v>
      </c>
      <c r="N30" s="14">
        <f t="shared" si="17"/>
        <v>799800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186</v>
      </c>
      <c r="X30" s="2">
        <v>0</v>
      </c>
      <c r="Y30" s="2">
        <v>0</v>
      </c>
      <c r="Z30" s="2">
        <v>0</v>
      </c>
      <c r="AA30" s="1">
        <f t="shared" si="18"/>
        <v>186</v>
      </c>
      <c r="AB30" s="13">
        <f t="shared" si="18"/>
        <v>0</v>
      </c>
      <c r="AC30" s="17">
        <f t="shared" si="19"/>
        <v>186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4300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4300</v>
      </c>
      <c r="AQ30" s="13" t="str">
        <f t="shared" si="15"/>
        <v>N.A.</v>
      </c>
      <c r="AR30" s="14">
        <f t="shared" si="15"/>
        <v>4300</v>
      </c>
    </row>
    <row r="31" spans="1:44" ht="15" customHeight="1" thickBot="1" x14ac:dyDescent="0.3">
      <c r="A31" s="4" t="s">
        <v>16</v>
      </c>
      <c r="B31" s="2">
        <v>4105382</v>
      </c>
      <c r="C31" s="2">
        <v>1764759.9999999998</v>
      </c>
      <c r="D31" s="2">
        <v>415380</v>
      </c>
      <c r="E31" s="2"/>
      <c r="F31" s="2"/>
      <c r="G31" s="2"/>
      <c r="H31" s="2">
        <v>799800</v>
      </c>
      <c r="I31" s="2"/>
      <c r="J31" s="2"/>
      <c r="K31" s="2"/>
      <c r="L31" s="1">
        <f t="shared" ref="L31" si="21">B31+D31+F31+H31+J31</f>
        <v>5320562</v>
      </c>
      <c r="M31" s="13">
        <f t="shared" ref="M31" si="22">C31+E31+G31+I31+K31</f>
        <v>1764759.9999999998</v>
      </c>
      <c r="N31" s="17">
        <f t="shared" ref="N31" si="23">L31+M31</f>
        <v>7085322</v>
      </c>
      <c r="P31" s="4" t="s">
        <v>16</v>
      </c>
      <c r="Q31" s="2">
        <v>799</v>
      </c>
      <c r="R31" s="2">
        <v>533</v>
      </c>
      <c r="S31" s="2">
        <v>161</v>
      </c>
      <c r="T31" s="2">
        <v>0</v>
      </c>
      <c r="U31" s="2">
        <v>0</v>
      </c>
      <c r="V31" s="2">
        <v>0</v>
      </c>
      <c r="W31" s="2">
        <v>186</v>
      </c>
      <c r="X31" s="2">
        <v>0</v>
      </c>
      <c r="Y31" s="2">
        <v>0</v>
      </c>
      <c r="Z31" s="2">
        <v>0</v>
      </c>
      <c r="AA31" s="1">
        <f t="shared" ref="AA31" si="24">Q31+S31+U31+W31+Y31</f>
        <v>1146</v>
      </c>
      <c r="AB31" s="13">
        <f t="shared" ref="AB31" si="25">R31+T31+V31+X31+Z31</f>
        <v>533</v>
      </c>
      <c r="AC31" s="14">
        <f t="shared" ref="AC31" si="26">AA31+AB31</f>
        <v>1679</v>
      </c>
      <c r="AE31" s="4" t="s">
        <v>16</v>
      </c>
      <c r="AF31" s="2">
        <f t="shared" si="20"/>
        <v>5138.1501877346682</v>
      </c>
      <c r="AG31" s="2">
        <f t="shared" si="15"/>
        <v>3310.9943714821761</v>
      </c>
      <c r="AH31" s="2">
        <f t="shared" si="15"/>
        <v>2580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>
        <f t="shared" si="15"/>
        <v>4300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4642.7242582897034</v>
      </c>
      <c r="AQ31" s="13">
        <f t="shared" ref="AQ31" si="28">IFERROR(M31/AB31, "N.A.")</f>
        <v>3310.9943714821761</v>
      </c>
      <c r="AR31" s="14">
        <f t="shared" ref="AR31" si="29">IFERROR(N31/AC31, "N.A.")</f>
        <v>4219.9654556283504</v>
      </c>
    </row>
    <row r="32" spans="1:44" ht="15" customHeight="1" thickBot="1" x14ac:dyDescent="0.3">
      <c r="A32" s="5" t="s">
        <v>0</v>
      </c>
      <c r="B32" s="24">
        <f>B31+C31</f>
        <v>5870142</v>
      </c>
      <c r="C32" s="26"/>
      <c r="D32" s="24">
        <f>D31+E31</f>
        <v>415380</v>
      </c>
      <c r="E32" s="26"/>
      <c r="F32" s="24">
        <f>F31+G31</f>
        <v>0</v>
      </c>
      <c r="G32" s="26"/>
      <c r="H32" s="24">
        <f>H31+I31</f>
        <v>799800</v>
      </c>
      <c r="I32" s="26"/>
      <c r="J32" s="24">
        <f>J31+K31</f>
        <v>0</v>
      </c>
      <c r="K32" s="26"/>
      <c r="L32" s="24">
        <f>L31+M31</f>
        <v>7085322</v>
      </c>
      <c r="M32" s="25"/>
      <c r="N32" s="18">
        <f>B32+D32+F32+H32+J32</f>
        <v>7085322</v>
      </c>
      <c r="P32" s="5" t="s">
        <v>0</v>
      </c>
      <c r="Q32" s="24">
        <f>Q31+R31</f>
        <v>1332</v>
      </c>
      <c r="R32" s="26"/>
      <c r="S32" s="24">
        <f>S31+T31</f>
        <v>161</v>
      </c>
      <c r="T32" s="26"/>
      <c r="U32" s="24">
        <f>U31+V31</f>
        <v>0</v>
      </c>
      <c r="V32" s="26"/>
      <c r="W32" s="24">
        <f>W31+X31</f>
        <v>186</v>
      </c>
      <c r="X32" s="26"/>
      <c r="Y32" s="24">
        <f>Y31+Z31</f>
        <v>0</v>
      </c>
      <c r="Z32" s="26"/>
      <c r="AA32" s="24">
        <f>AA31+AB31</f>
        <v>1679</v>
      </c>
      <c r="AB32" s="26"/>
      <c r="AC32" s="19">
        <f>Q32+S32+U32+W32+Y32</f>
        <v>1679</v>
      </c>
      <c r="AE32" s="5" t="s">
        <v>0</v>
      </c>
      <c r="AF32" s="27">
        <f>IFERROR(B32/Q32,"N.A.")</f>
        <v>4407.0135135135133</v>
      </c>
      <c r="AG32" s="28"/>
      <c r="AH32" s="27">
        <f>IFERROR(D32/S32,"N.A.")</f>
        <v>2580</v>
      </c>
      <c r="AI32" s="28"/>
      <c r="AJ32" s="27" t="str">
        <f>IFERROR(F32/U32,"N.A.")</f>
        <v>N.A.</v>
      </c>
      <c r="AK32" s="28"/>
      <c r="AL32" s="27">
        <f>IFERROR(H32/W32,"N.A.")</f>
        <v>4300</v>
      </c>
      <c r="AM32" s="28"/>
      <c r="AN32" s="27" t="str">
        <f>IFERROR(J32/Y32,"N.A.")</f>
        <v>N.A.</v>
      </c>
      <c r="AO32" s="28"/>
      <c r="AP32" s="27">
        <f>IFERROR(L32/AA32,"N.A.")</f>
        <v>4219.9654556283504</v>
      </c>
      <c r="AQ32" s="28"/>
      <c r="AR32" s="16">
        <f>IFERROR(N32/AC32, "N.A.")</f>
        <v>4219.9654556283504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815280</v>
      </c>
      <c r="I39" s="2"/>
      <c r="J39" s="2"/>
      <c r="K39" s="2"/>
      <c r="L39" s="1">
        <f>B39+D39+F39+H39+J39</f>
        <v>815280</v>
      </c>
      <c r="M39" s="13">
        <f>C39+E39+G39+I39+K39</f>
        <v>0</v>
      </c>
      <c r="N39" s="14">
        <f>L39+M39</f>
        <v>815280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158</v>
      </c>
      <c r="X39" s="2">
        <v>0</v>
      </c>
      <c r="Y39" s="2">
        <v>0</v>
      </c>
      <c r="Z39" s="2">
        <v>0</v>
      </c>
      <c r="AA39" s="1">
        <f>Q39+S39+U39+W39+Y39</f>
        <v>158</v>
      </c>
      <c r="AB39" s="13">
        <f>R39+T39+V39+X39+Z39</f>
        <v>0</v>
      </c>
      <c r="AC39" s="14">
        <f>AA39+AB39</f>
        <v>158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5160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5160</v>
      </c>
      <c r="AQ39" s="13" t="str">
        <f t="shared" si="30"/>
        <v>N.A.</v>
      </c>
      <c r="AR39" s="14">
        <f t="shared" si="30"/>
        <v>5160</v>
      </c>
    </row>
    <row r="40" spans="1:44" ht="15" customHeight="1" thickBot="1" x14ac:dyDescent="0.3">
      <c r="A40" s="3" t="s">
        <v>13</v>
      </c>
      <c r="B40" s="2">
        <v>1592290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1592290</v>
      </c>
      <c r="M40" s="13">
        <f t="shared" si="31"/>
        <v>0</v>
      </c>
      <c r="N40" s="14">
        <f t="shared" ref="N40:N42" si="32">L40+M40</f>
        <v>1592290</v>
      </c>
      <c r="P40" s="3" t="s">
        <v>13</v>
      </c>
      <c r="Q40" s="2">
        <v>322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322</v>
      </c>
      <c r="AB40" s="13">
        <f t="shared" si="33"/>
        <v>0</v>
      </c>
      <c r="AC40" s="14">
        <f t="shared" ref="AC40:AC42" si="34">AA40+AB40</f>
        <v>322</v>
      </c>
      <c r="AE40" s="3" t="s">
        <v>13</v>
      </c>
      <c r="AF40" s="2">
        <f t="shared" ref="AF40:AF43" si="35">IFERROR(B40/Q40, "N.A.")</f>
        <v>4945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4945</v>
      </c>
      <c r="AQ40" s="13" t="str">
        <f t="shared" si="30"/>
        <v>N.A.</v>
      </c>
      <c r="AR40" s="14">
        <f t="shared" si="30"/>
        <v>4945</v>
      </c>
    </row>
    <row r="41" spans="1:44" ht="15" customHeight="1" thickBot="1" x14ac:dyDescent="0.3">
      <c r="A41" s="3" t="s">
        <v>14</v>
      </c>
      <c r="B41" s="2">
        <v>595200</v>
      </c>
      <c r="C41" s="2">
        <v>1979740</v>
      </c>
      <c r="D41" s="2"/>
      <c r="E41" s="2"/>
      <c r="F41" s="2"/>
      <c r="G41" s="2"/>
      <c r="H41" s="2"/>
      <c r="I41" s="2"/>
      <c r="J41" s="2"/>
      <c r="K41" s="2"/>
      <c r="L41" s="1">
        <f t="shared" si="31"/>
        <v>595200</v>
      </c>
      <c r="M41" s="13">
        <f t="shared" si="31"/>
        <v>1979740</v>
      </c>
      <c r="N41" s="14">
        <f t="shared" si="32"/>
        <v>2574940</v>
      </c>
      <c r="P41" s="3" t="s">
        <v>14</v>
      </c>
      <c r="Q41" s="2">
        <v>186</v>
      </c>
      <c r="R41" s="2">
        <v>316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33"/>
        <v>186</v>
      </c>
      <c r="AB41" s="13">
        <f t="shared" si="33"/>
        <v>316</v>
      </c>
      <c r="AC41" s="14">
        <f t="shared" si="34"/>
        <v>502</v>
      </c>
      <c r="AE41" s="3" t="s">
        <v>14</v>
      </c>
      <c r="AF41" s="2">
        <f t="shared" si="35"/>
        <v>3200</v>
      </c>
      <c r="AG41" s="2">
        <f t="shared" si="30"/>
        <v>6265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>
        <f t="shared" si="30"/>
        <v>3200</v>
      </c>
      <c r="AQ41" s="13">
        <f t="shared" si="30"/>
        <v>6265</v>
      </c>
      <c r="AR41" s="14">
        <f t="shared" si="30"/>
        <v>5129.3625498007968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2187490</v>
      </c>
      <c r="C43" s="2">
        <v>1979740</v>
      </c>
      <c r="D43" s="2"/>
      <c r="E43" s="2"/>
      <c r="F43" s="2"/>
      <c r="G43" s="2"/>
      <c r="H43" s="2">
        <v>815280</v>
      </c>
      <c r="I43" s="2"/>
      <c r="J43" s="2"/>
      <c r="K43" s="2"/>
      <c r="L43" s="1">
        <f t="shared" ref="L43" si="36">B43+D43+F43+H43+J43</f>
        <v>3002770</v>
      </c>
      <c r="M43" s="13">
        <f t="shared" ref="M43" si="37">C43+E43+G43+I43+K43</f>
        <v>1979740</v>
      </c>
      <c r="N43" s="17">
        <f t="shared" ref="N43" si="38">L43+M43</f>
        <v>4982510</v>
      </c>
      <c r="P43" s="4" t="s">
        <v>16</v>
      </c>
      <c r="Q43" s="2">
        <v>508</v>
      </c>
      <c r="R43" s="2">
        <v>316</v>
      </c>
      <c r="S43" s="2">
        <v>0</v>
      </c>
      <c r="T43" s="2">
        <v>0</v>
      </c>
      <c r="U43" s="2">
        <v>0</v>
      </c>
      <c r="V43" s="2">
        <v>0</v>
      </c>
      <c r="W43" s="2">
        <v>158</v>
      </c>
      <c r="X43" s="2">
        <v>0</v>
      </c>
      <c r="Y43" s="2">
        <v>0</v>
      </c>
      <c r="Z43" s="2">
        <v>0</v>
      </c>
      <c r="AA43" s="1">
        <f t="shared" ref="AA43" si="39">Q43+S43+U43+W43+Y43</f>
        <v>666</v>
      </c>
      <c r="AB43" s="13">
        <f t="shared" ref="AB43" si="40">R43+T43+V43+X43+Z43</f>
        <v>316</v>
      </c>
      <c r="AC43" s="17">
        <f t="shared" ref="AC43" si="41">AA43+AB43</f>
        <v>982</v>
      </c>
      <c r="AE43" s="4" t="s">
        <v>16</v>
      </c>
      <c r="AF43" s="2">
        <f t="shared" si="35"/>
        <v>4306.0826771653547</v>
      </c>
      <c r="AG43" s="2">
        <f t="shared" si="30"/>
        <v>6265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5160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4508.663663663664</v>
      </c>
      <c r="AQ43" s="13">
        <f t="shared" ref="AQ43" si="43">IFERROR(M43/AB43, "N.A.")</f>
        <v>6265</v>
      </c>
      <c r="AR43" s="14">
        <f t="shared" ref="AR43" si="44">IFERROR(N43/AC43, "N.A.")</f>
        <v>5073.8391038696536</v>
      </c>
    </row>
    <row r="44" spans="1:44" ht="15" customHeight="1" thickBot="1" x14ac:dyDescent="0.3">
      <c r="A44" s="5" t="s">
        <v>0</v>
      </c>
      <c r="B44" s="24">
        <f>B43+C43</f>
        <v>4167230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815280</v>
      </c>
      <c r="I44" s="26"/>
      <c r="J44" s="24">
        <f>J43+K43</f>
        <v>0</v>
      </c>
      <c r="K44" s="26"/>
      <c r="L44" s="24">
        <f>L43+M43</f>
        <v>4982510</v>
      </c>
      <c r="M44" s="25"/>
      <c r="N44" s="18">
        <f>B44+D44+F44+H44+J44</f>
        <v>4982510</v>
      </c>
      <c r="P44" s="5" t="s">
        <v>0</v>
      </c>
      <c r="Q44" s="24">
        <f>Q43+R43</f>
        <v>824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158</v>
      </c>
      <c r="X44" s="26"/>
      <c r="Y44" s="24">
        <f>Y43+Z43</f>
        <v>0</v>
      </c>
      <c r="Z44" s="26"/>
      <c r="AA44" s="24">
        <f>AA43+AB43</f>
        <v>982</v>
      </c>
      <c r="AB44" s="25"/>
      <c r="AC44" s="18">
        <f>Q44+S44+U44+W44+Y44</f>
        <v>982</v>
      </c>
      <c r="AE44" s="5" t="s">
        <v>0</v>
      </c>
      <c r="AF44" s="27">
        <f>IFERROR(B44/Q44,"N.A.")</f>
        <v>5057.3179611650485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5160</v>
      </c>
      <c r="AM44" s="28"/>
      <c r="AN44" s="27" t="str">
        <f>IFERROR(J44/Y44,"N.A.")</f>
        <v>N.A.</v>
      </c>
      <c r="AO44" s="28"/>
      <c r="AP44" s="27">
        <f>IFERROR(L44/AA44,"N.A.")</f>
        <v>5073.8391038696536</v>
      </c>
      <c r="AQ44" s="28"/>
      <c r="AR44" s="16">
        <f>IFERROR(N44/AC44, "N.A.")</f>
        <v>5073.8391038696536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18746012</v>
      </c>
      <c r="C15" s="2"/>
      <c r="D15" s="2">
        <v>11758461</v>
      </c>
      <c r="E15" s="2"/>
      <c r="F15" s="2">
        <v>12591259.999999998</v>
      </c>
      <c r="G15" s="2"/>
      <c r="H15" s="2">
        <v>45434875.000000007</v>
      </c>
      <c r="I15" s="2"/>
      <c r="J15" s="2">
        <v>0</v>
      </c>
      <c r="K15" s="2"/>
      <c r="L15" s="1">
        <f>B15+D15+F15+H15+J15</f>
        <v>88530608</v>
      </c>
      <c r="M15" s="13">
        <f>C15+E15+G15+I15+K15</f>
        <v>0</v>
      </c>
      <c r="N15" s="14">
        <f>L15+M15</f>
        <v>88530608</v>
      </c>
      <c r="P15" s="3" t="s">
        <v>12</v>
      </c>
      <c r="Q15" s="2">
        <v>5792</v>
      </c>
      <c r="R15" s="2">
        <v>0</v>
      </c>
      <c r="S15" s="2">
        <v>2855</v>
      </c>
      <c r="T15" s="2">
        <v>0</v>
      </c>
      <c r="U15" s="2">
        <v>2755</v>
      </c>
      <c r="V15" s="2">
        <v>0</v>
      </c>
      <c r="W15" s="2">
        <v>15267</v>
      </c>
      <c r="X15" s="2">
        <v>0</v>
      </c>
      <c r="Y15" s="2">
        <v>2485</v>
      </c>
      <c r="Z15" s="2">
        <v>0</v>
      </c>
      <c r="AA15" s="1">
        <f>Q15+S15+U15+W15+Y15</f>
        <v>29154</v>
      </c>
      <c r="AB15" s="13">
        <f>R15+T15+V15+X15+Z15</f>
        <v>0</v>
      </c>
      <c r="AC15" s="14">
        <f>AA15+AB15</f>
        <v>29154</v>
      </c>
      <c r="AE15" s="3" t="s">
        <v>12</v>
      </c>
      <c r="AF15" s="2">
        <f>IFERROR(B15/Q15, "N.A.")</f>
        <v>3236.5352209944749</v>
      </c>
      <c r="AG15" s="2" t="str">
        <f t="shared" ref="AG15:AR19" si="0">IFERROR(C15/R15, "N.A.")</f>
        <v>N.A.</v>
      </c>
      <c r="AH15" s="2">
        <f t="shared" si="0"/>
        <v>4118.5502626970228</v>
      </c>
      <c r="AI15" s="2" t="str">
        <f t="shared" si="0"/>
        <v>N.A.</v>
      </c>
      <c r="AJ15" s="2">
        <f t="shared" si="0"/>
        <v>4570.3303085299449</v>
      </c>
      <c r="AK15" s="2" t="str">
        <f t="shared" si="0"/>
        <v>N.A.</v>
      </c>
      <c r="AL15" s="2">
        <f t="shared" si="0"/>
        <v>2976.0185367131726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3036.6539068395418</v>
      </c>
      <c r="AQ15" s="13" t="str">
        <f t="shared" si="0"/>
        <v>N.A.</v>
      </c>
      <c r="AR15" s="14">
        <f t="shared" si="0"/>
        <v>3036.6539068395418</v>
      </c>
    </row>
    <row r="16" spans="1:44" ht="15" customHeight="1" thickBot="1" x14ac:dyDescent="0.3">
      <c r="A16" s="3" t="s">
        <v>13</v>
      </c>
      <c r="B16" s="2">
        <v>12138942.999999998</v>
      </c>
      <c r="C16" s="2">
        <v>652000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12138942.999999998</v>
      </c>
      <c r="M16" s="13">
        <f t="shared" si="1"/>
        <v>652000</v>
      </c>
      <c r="N16" s="14">
        <f t="shared" ref="N16:N18" si="2">L16+M16</f>
        <v>12790942.999999998</v>
      </c>
      <c r="P16" s="3" t="s">
        <v>13</v>
      </c>
      <c r="Q16" s="2">
        <v>4584</v>
      </c>
      <c r="R16" s="2">
        <v>163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4584</v>
      </c>
      <c r="AB16" s="13">
        <f t="shared" si="3"/>
        <v>163</v>
      </c>
      <c r="AC16" s="14">
        <f t="shared" ref="AC16:AC18" si="4">AA16+AB16</f>
        <v>4747</v>
      </c>
      <c r="AE16" s="3" t="s">
        <v>13</v>
      </c>
      <c r="AF16" s="2">
        <f t="shared" ref="AF16:AF19" si="5">IFERROR(B16/Q16, "N.A.")</f>
        <v>2648.1114746945896</v>
      </c>
      <c r="AG16" s="2">
        <f t="shared" si="0"/>
        <v>4000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2648.1114746945896</v>
      </c>
      <c r="AQ16" s="13">
        <f t="shared" si="0"/>
        <v>4000</v>
      </c>
      <c r="AR16" s="14">
        <f t="shared" si="0"/>
        <v>2694.5319148936164</v>
      </c>
    </row>
    <row r="17" spans="1:44" ht="15" customHeight="1" thickBot="1" x14ac:dyDescent="0.3">
      <c r="A17" s="3" t="s">
        <v>14</v>
      </c>
      <c r="B17" s="2">
        <v>55503705</v>
      </c>
      <c r="C17" s="2">
        <v>300402445.99999994</v>
      </c>
      <c r="D17" s="2">
        <v>17103610</v>
      </c>
      <c r="E17" s="2">
        <v>1083599.9999999998</v>
      </c>
      <c r="F17" s="2"/>
      <c r="G17" s="2">
        <v>15643849.999999998</v>
      </c>
      <c r="H17" s="2"/>
      <c r="I17" s="2">
        <v>9664342</v>
      </c>
      <c r="J17" s="2">
        <v>0</v>
      </c>
      <c r="K17" s="2"/>
      <c r="L17" s="1">
        <f t="shared" si="1"/>
        <v>72607315</v>
      </c>
      <c r="M17" s="13">
        <f t="shared" si="1"/>
        <v>326794237.99999994</v>
      </c>
      <c r="N17" s="14">
        <f t="shared" si="2"/>
        <v>399401552.99999994</v>
      </c>
      <c r="P17" s="3" t="s">
        <v>14</v>
      </c>
      <c r="Q17" s="2">
        <v>14360</v>
      </c>
      <c r="R17" s="2">
        <v>42546</v>
      </c>
      <c r="S17" s="2">
        <v>4373</v>
      </c>
      <c r="T17" s="2">
        <v>424</v>
      </c>
      <c r="U17" s="2">
        <v>0</v>
      </c>
      <c r="V17" s="2">
        <v>2739</v>
      </c>
      <c r="W17" s="2">
        <v>0</v>
      </c>
      <c r="X17" s="2">
        <v>1979</v>
      </c>
      <c r="Y17" s="2">
        <v>3313</v>
      </c>
      <c r="Z17" s="2">
        <v>0</v>
      </c>
      <c r="AA17" s="1">
        <f t="shared" si="3"/>
        <v>22046</v>
      </c>
      <c r="AB17" s="13">
        <f t="shared" si="3"/>
        <v>47688</v>
      </c>
      <c r="AC17" s="14">
        <f t="shared" si="4"/>
        <v>69734</v>
      </c>
      <c r="AE17" s="3" t="s">
        <v>14</v>
      </c>
      <c r="AF17" s="2">
        <f t="shared" si="5"/>
        <v>3865.1605153203341</v>
      </c>
      <c r="AG17" s="2">
        <f t="shared" si="0"/>
        <v>7060.6507309735334</v>
      </c>
      <c r="AH17" s="2">
        <f t="shared" si="0"/>
        <v>3911.1845415046878</v>
      </c>
      <c r="AI17" s="2">
        <f t="shared" si="0"/>
        <v>2555.6603773584902</v>
      </c>
      <c r="AJ17" s="2" t="str">
        <f t="shared" si="0"/>
        <v>N.A.</v>
      </c>
      <c r="AK17" s="2">
        <f t="shared" si="0"/>
        <v>5711.5188024826575</v>
      </c>
      <c r="AL17" s="2" t="str">
        <f t="shared" si="0"/>
        <v>N.A.</v>
      </c>
      <c r="AM17" s="2">
        <f t="shared" si="0"/>
        <v>4883.4471955533099</v>
      </c>
      <c r="AN17" s="2">
        <f t="shared" si="0"/>
        <v>0</v>
      </c>
      <c r="AO17" s="2" t="str">
        <f t="shared" si="0"/>
        <v>N.A.</v>
      </c>
      <c r="AP17" s="15">
        <f t="shared" si="0"/>
        <v>3293.4462033929058</v>
      </c>
      <c r="AQ17" s="13">
        <f t="shared" si="0"/>
        <v>6852.7562070122449</v>
      </c>
      <c r="AR17" s="14">
        <f t="shared" si="0"/>
        <v>5727.5009751340804</v>
      </c>
    </row>
    <row r="18" spans="1:44" ht="15" customHeight="1" thickBot="1" x14ac:dyDescent="0.3">
      <c r="A18" s="3" t="s">
        <v>15</v>
      </c>
      <c r="B18" s="2">
        <v>14358261.999999998</v>
      </c>
      <c r="C18" s="2">
        <v>350880</v>
      </c>
      <c r="D18" s="2">
        <v>2647080</v>
      </c>
      <c r="E18" s="2"/>
      <c r="F18" s="2"/>
      <c r="G18" s="2">
        <v>6275552</v>
      </c>
      <c r="H18" s="2">
        <v>2708339.9999999991</v>
      </c>
      <c r="I18" s="2"/>
      <c r="J18" s="2">
        <v>0</v>
      </c>
      <c r="K18" s="2"/>
      <c r="L18" s="1">
        <f t="shared" si="1"/>
        <v>19713682</v>
      </c>
      <c r="M18" s="13">
        <f t="shared" si="1"/>
        <v>6626432</v>
      </c>
      <c r="N18" s="14">
        <f t="shared" si="2"/>
        <v>26340114</v>
      </c>
      <c r="P18" s="3" t="s">
        <v>15</v>
      </c>
      <c r="Q18" s="2">
        <v>5648</v>
      </c>
      <c r="R18" s="2">
        <v>136</v>
      </c>
      <c r="S18" s="2">
        <v>900</v>
      </c>
      <c r="T18" s="2">
        <v>0</v>
      </c>
      <c r="U18" s="2">
        <v>0</v>
      </c>
      <c r="V18" s="2">
        <v>910</v>
      </c>
      <c r="W18" s="2">
        <v>5478</v>
      </c>
      <c r="X18" s="2">
        <v>0</v>
      </c>
      <c r="Y18" s="2">
        <v>2393</v>
      </c>
      <c r="Z18" s="2">
        <v>0</v>
      </c>
      <c r="AA18" s="1">
        <f t="shared" si="3"/>
        <v>14419</v>
      </c>
      <c r="AB18" s="13">
        <f t="shared" si="3"/>
        <v>1046</v>
      </c>
      <c r="AC18" s="17">
        <f t="shared" si="4"/>
        <v>15465</v>
      </c>
      <c r="AE18" s="3" t="s">
        <v>15</v>
      </c>
      <c r="AF18" s="2">
        <f t="shared" si="5"/>
        <v>2542.185198300283</v>
      </c>
      <c r="AG18" s="2">
        <f t="shared" si="0"/>
        <v>2580</v>
      </c>
      <c r="AH18" s="2">
        <f t="shared" si="0"/>
        <v>2941.2</v>
      </c>
      <c r="AI18" s="2" t="str">
        <f t="shared" si="0"/>
        <v>N.A.</v>
      </c>
      <c r="AJ18" s="2" t="str">
        <f t="shared" si="0"/>
        <v>N.A.</v>
      </c>
      <c r="AK18" s="2">
        <f t="shared" si="0"/>
        <v>6896.2109890109887</v>
      </c>
      <c r="AL18" s="2">
        <f t="shared" si="0"/>
        <v>494.40306681270522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1367.2017476940148</v>
      </c>
      <c r="AQ18" s="13">
        <f t="shared" si="0"/>
        <v>6335.0210325047801</v>
      </c>
      <c r="AR18" s="14">
        <f t="shared" si="0"/>
        <v>1703.2081474296799</v>
      </c>
    </row>
    <row r="19" spans="1:44" ht="15" customHeight="1" thickBot="1" x14ac:dyDescent="0.3">
      <c r="A19" s="4" t="s">
        <v>16</v>
      </c>
      <c r="B19" s="2">
        <v>100746921.99999997</v>
      </c>
      <c r="C19" s="2">
        <v>301405325.99999994</v>
      </c>
      <c r="D19" s="2">
        <v>31509150.999999989</v>
      </c>
      <c r="E19" s="2">
        <v>1083599.9999999998</v>
      </c>
      <c r="F19" s="2">
        <v>12591259.999999998</v>
      </c>
      <c r="G19" s="2">
        <v>21919401.999999996</v>
      </c>
      <c r="H19" s="2">
        <v>48143215</v>
      </c>
      <c r="I19" s="2">
        <v>9664342</v>
      </c>
      <c r="J19" s="2">
        <v>0</v>
      </c>
      <c r="K19" s="2"/>
      <c r="L19" s="1">
        <f t="shared" ref="L19" si="6">B19+D19+F19+H19+J19</f>
        <v>192990547.99999994</v>
      </c>
      <c r="M19" s="13">
        <f t="shared" ref="M19" si="7">C19+E19+G19+I19+K19</f>
        <v>334072669.99999994</v>
      </c>
      <c r="N19" s="17">
        <f t="shared" ref="N19" si="8">L19+M19</f>
        <v>527063217.99999988</v>
      </c>
      <c r="P19" s="4" t="s">
        <v>16</v>
      </c>
      <c r="Q19" s="2">
        <v>30384</v>
      </c>
      <c r="R19" s="2">
        <v>42845</v>
      </c>
      <c r="S19" s="2">
        <v>8128</v>
      </c>
      <c r="T19" s="2">
        <v>424</v>
      </c>
      <c r="U19" s="2">
        <v>2755</v>
      </c>
      <c r="V19" s="2">
        <v>3649</v>
      </c>
      <c r="W19" s="2">
        <v>20745</v>
      </c>
      <c r="X19" s="2">
        <v>1979</v>
      </c>
      <c r="Y19" s="2">
        <v>8191</v>
      </c>
      <c r="Z19" s="2">
        <v>0</v>
      </c>
      <c r="AA19" s="1">
        <f t="shared" ref="AA19" si="9">Q19+S19+U19+W19+Y19</f>
        <v>70203</v>
      </c>
      <c r="AB19" s="13">
        <f t="shared" ref="AB19" si="10">R19+T19+V19+X19+Z19</f>
        <v>48897</v>
      </c>
      <c r="AC19" s="14">
        <f t="shared" ref="AC19" si="11">AA19+AB19</f>
        <v>119100</v>
      </c>
      <c r="AE19" s="4" t="s">
        <v>16</v>
      </c>
      <c r="AF19" s="2">
        <f t="shared" si="5"/>
        <v>3315.7886387572398</v>
      </c>
      <c r="AG19" s="2">
        <f t="shared" si="0"/>
        <v>7034.7841288365025</v>
      </c>
      <c r="AH19" s="2">
        <f t="shared" si="0"/>
        <v>3876.6179872047232</v>
      </c>
      <c r="AI19" s="2">
        <f t="shared" si="0"/>
        <v>2555.6603773584902</v>
      </c>
      <c r="AJ19" s="2">
        <f t="shared" si="0"/>
        <v>4570.3303085299449</v>
      </c>
      <c r="AK19" s="2">
        <f t="shared" si="0"/>
        <v>6006.9613592765127</v>
      </c>
      <c r="AL19" s="2">
        <f t="shared" si="0"/>
        <v>2320.7141479874667</v>
      </c>
      <c r="AM19" s="2">
        <f t="shared" si="0"/>
        <v>4883.4471955533099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2749.0356252581792</v>
      </c>
      <c r="AQ19" s="13">
        <f t="shared" ref="AQ19" si="13">IFERROR(M19/AB19, "N.A.")</f>
        <v>6832.1710943411645</v>
      </c>
      <c r="AR19" s="14">
        <f t="shared" ref="AR19" si="14">IFERROR(N19/AC19, "N.A.")</f>
        <v>4425.3838623005868</v>
      </c>
    </row>
    <row r="20" spans="1:44" ht="15" customHeight="1" thickBot="1" x14ac:dyDescent="0.3">
      <c r="A20" s="5" t="s">
        <v>0</v>
      </c>
      <c r="B20" s="24">
        <f>B19+C19</f>
        <v>402152247.99999988</v>
      </c>
      <c r="C20" s="26"/>
      <c r="D20" s="24">
        <f>D19+E19</f>
        <v>32592750.999999989</v>
      </c>
      <c r="E20" s="26"/>
      <c r="F20" s="24">
        <f>F19+G19</f>
        <v>34510661.999999993</v>
      </c>
      <c r="G20" s="26"/>
      <c r="H20" s="24">
        <f>H19+I19</f>
        <v>57807557</v>
      </c>
      <c r="I20" s="26"/>
      <c r="J20" s="24">
        <f>J19+K19</f>
        <v>0</v>
      </c>
      <c r="K20" s="26"/>
      <c r="L20" s="24">
        <f>L19+M19</f>
        <v>527063217.99999988</v>
      </c>
      <c r="M20" s="25"/>
      <c r="N20" s="18">
        <f>B20+D20+F20+H20+J20</f>
        <v>527063217.99999988</v>
      </c>
      <c r="P20" s="5" t="s">
        <v>0</v>
      </c>
      <c r="Q20" s="24">
        <f>Q19+R19</f>
        <v>73229</v>
      </c>
      <c r="R20" s="26"/>
      <c r="S20" s="24">
        <f>S19+T19</f>
        <v>8552</v>
      </c>
      <c r="T20" s="26"/>
      <c r="U20" s="24">
        <f>U19+V19</f>
        <v>6404</v>
      </c>
      <c r="V20" s="26"/>
      <c r="W20" s="24">
        <f>W19+X19</f>
        <v>22724</v>
      </c>
      <c r="X20" s="26"/>
      <c r="Y20" s="24">
        <f>Y19+Z19</f>
        <v>8191</v>
      </c>
      <c r="Z20" s="26"/>
      <c r="AA20" s="24">
        <f>AA19+AB19</f>
        <v>119100</v>
      </c>
      <c r="AB20" s="26"/>
      <c r="AC20" s="19">
        <f>Q20+S20+U20+W20+Y20</f>
        <v>119100</v>
      </c>
      <c r="AE20" s="5" t="s">
        <v>0</v>
      </c>
      <c r="AF20" s="27">
        <f>IFERROR(B20/Q20,"N.A.")</f>
        <v>5491.7074929331256</v>
      </c>
      <c r="AG20" s="28"/>
      <c r="AH20" s="27">
        <f>IFERROR(D20/S20,"N.A.")</f>
        <v>3811.1261693171173</v>
      </c>
      <c r="AI20" s="28"/>
      <c r="AJ20" s="27">
        <f>IFERROR(F20/U20,"N.A.")</f>
        <v>5388.922860712054</v>
      </c>
      <c r="AK20" s="28"/>
      <c r="AL20" s="27">
        <f>IFERROR(H20/W20,"N.A.")</f>
        <v>2543.8988294314381</v>
      </c>
      <c r="AM20" s="28"/>
      <c r="AN20" s="27">
        <f>IFERROR(J20/Y20,"N.A.")</f>
        <v>0</v>
      </c>
      <c r="AO20" s="28"/>
      <c r="AP20" s="27">
        <f>IFERROR(L20/AA20,"N.A.")</f>
        <v>4425.3838623005868</v>
      </c>
      <c r="AQ20" s="28"/>
      <c r="AR20" s="16">
        <f>IFERROR(N20/AC20, "N.A.")</f>
        <v>4425.3838623005868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13379440</v>
      </c>
      <c r="C27" s="2"/>
      <c r="D27" s="2">
        <v>11481261</v>
      </c>
      <c r="E27" s="2"/>
      <c r="F27" s="2">
        <v>10349859.999999998</v>
      </c>
      <c r="G27" s="2"/>
      <c r="H27" s="2">
        <v>30096179.999999996</v>
      </c>
      <c r="I27" s="2"/>
      <c r="J27" s="2">
        <v>0</v>
      </c>
      <c r="K27" s="2"/>
      <c r="L27" s="1">
        <f>B27+D27+F27+H27+J27</f>
        <v>65306741</v>
      </c>
      <c r="M27" s="13">
        <f>C27+E27+G27+I27+K27</f>
        <v>0</v>
      </c>
      <c r="N27" s="14">
        <f>L27+M27</f>
        <v>65306741</v>
      </c>
      <c r="P27" s="3" t="s">
        <v>12</v>
      </c>
      <c r="Q27" s="2">
        <v>4034</v>
      </c>
      <c r="R27" s="2">
        <v>0</v>
      </c>
      <c r="S27" s="2">
        <v>2624</v>
      </c>
      <c r="T27" s="2">
        <v>0</v>
      </c>
      <c r="U27" s="2">
        <v>2128</v>
      </c>
      <c r="V27" s="2">
        <v>0</v>
      </c>
      <c r="W27" s="2">
        <v>5246</v>
      </c>
      <c r="X27" s="2">
        <v>0</v>
      </c>
      <c r="Y27" s="2">
        <v>207</v>
      </c>
      <c r="Z27" s="2">
        <v>0</v>
      </c>
      <c r="AA27" s="1">
        <f>Q27+S27+U27+W27+Y27</f>
        <v>14239</v>
      </c>
      <c r="AB27" s="13">
        <f>R27+T27+V27+X27+Z27</f>
        <v>0</v>
      </c>
      <c r="AC27" s="14">
        <f>AA27+AB27</f>
        <v>14239</v>
      </c>
      <c r="AE27" s="3" t="s">
        <v>12</v>
      </c>
      <c r="AF27" s="2">
        <f>IFERROR(B27/Q27, "N.A.")</f>
        <v>3316.6683192860683</v>
      </c>
      <c r="AG27" s="2" t="str">
        <f t="shared" ref="AG27:AR31" si="15">IFERROR(C27/R27, "N.A.")</f>
        <v>N.A.</v>
      </c>
      <c r="AH27" s="2">
        <f t="shared" si="15"/>
        <v>4375.4805640243903</v>
      </c>
      <c r="AI27" s="2" t="str">
        <f t="shared" si="15"/>
        <v>N.A.</v>
      </c>
      <c r="AJ27" s="2">
        <f t="shared" si="15"/>
        <v>4863.6560150375935</v>
      </c>
      <c r="AK27" s="2" t="str">
        <f t="shared" si="15"/>
        <v>N.A.</v>
      </c>
      <c r="AL27" s="2">
        <f t="shared" si="15"/>
        <v>5736.9767441860458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4586.4696256759607</v>
      </c>
      <c r="AQ27" s="13" t="str">
        <f t="shared" si="15"/>
        <v>N.A.</v>
      </c>
      <c r="AR27" s="14">
        <f t="shared" si="15"/>
        <v>4586.4696256759607</v>
      </c>
    </row>
    <row r="28" spans="1:44" ht="15" customHeight="1" thickBot="1" x14ac:dyDescent="0.3">
      <c r="A28" s="3" t="s">
        <v>13</v>
      </c>
      <c r="B28" s="2">
        <v>1057800</v>
      </c>
      <c r="C28" s="2">
        <v>652000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1057800</v>
      </c>
      <c r="M28" s="13">
        <f t="shared" si="16"/>
        <v>652000</v>
      </c>
      <c r="N28" s="14">
        <f t="shared" ref="N28:N30" si="17">L28+M28</f>
        <v>1709800</v>
      </c>
      <c r="P28" s="3" t="s">
        <v>13</v>
      </c>
      <c r="Q28" s="2">
        <v>499</v>
      </c>
      <c r="R28" s="2">
        <v>163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499</v>
      </c>
      <c r="AB28" s="13">
        <f t="shared" si="18"/>
        <v>163</v>
      </c>
      <c r="AC28" s="14">
        <f t="shared" ref="AC28:AC30" si="19">AA28+AB28</f>
        <v>662</v>
      </c>
      <c r="AE28" s="3" t="s">
        <v>13</v>
      </c>
      <c r="AF28" s="2">
        <f t="shared" ref="AF28:AF31" si="20">IFERROR(B28/Q28, "N.A.")</f>
        <v>2119.8396793587176</v>
      </c>
      <c r="AG28" s="2">
        <f t="shared" si="15"/>
        <v>4000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2119.8396793587176</v>
      </c>
      <c r="AQ28" s="13">
        <f t="shared" si="15"/>
        <v>4000</v>
      </c>
      <c r="AR28" s="14">
        <f t="shared" si="15"/>
        <v>2582.7794561933533</v>
      </c>
    </row>
    <row r="29" spans="1:44" ht="15" customHeight="1" thickBot="1" x14ac:dyDescent="0.3">
      <c r="A29" s="3" t="s">
        <v>14</v>
      </c>
      <c r="B29" s="2">
        <v>29112295.000000004</v>
      </c>
      <c r="C29" s="2">
        <v>158666486</v>
      </c>
      <c r="D29" s="2">
        <v>10385009.999999998</v>
      </c>
      <c r="E29" s="2">
        <v>1083599.9999999998</v>
      </c>
      <c r="F29" s="2"/>
      <c r="G29" s="2">
        <v>6089500</v>
      </c>
      <c r="H29" s="2"/>
      <c r="I29" s="2">
        <v>5913359.9999999991</v>
      </c>
      <c r="J29" s="2">
        <v>0</v>
      </c>
      <c r="K29" s="2"/>
      <c r="L29" s="1">
        <f t="shared" si="16"/>
        <v>39497305</v>
      </c>
      <c r="M29" s="13">
        <f t="shared" si="16"/>
        <v>171752946</v>
      </c>
      <c r="N29" s="14">
        <f t="shared" si="17"/>
        <v>211250251</v>
      </c>
      <c r="P29" s="3" t="s">
        <v>14</v>
      </c>
      <c r="Q29" s="2">
        <v>7427</v>
      </c>
      <c r="R29" s="2">
        <v>23783</v>
      </c>
      <c r="S29" s="2">
        <v>1823</v>
      </c>
      <c r="T29" s="2">
        <v>424</v>
      </c>
      <c r="U29" s="2">
        <v>0</v>
      </c>
      <c r="V29" s="2">
        <v>1741</v>
      </c>
      <c r="W29" s="2">
        <v>0</v>
      </c>
      <c r="X29" s="2">
        <v>892</v>
      </c>
      <c r="Y29" s="2">
        <v>1195</v>
      </c>
      <c r="Z29" s="2">
        <v>0</v>
      </c>
      <c r="AA29" s="1">
        <f t="shared" si="18"/>
        <v>10445</v>
      </c>
      <c r="AB29" s="13">
        <f t="shared" si="18"/>
        <v>26840</v>
      </c>
      <c r="AC29" s="14">
        <f t="shared" si="19"/>
        <v>37285</v>
      </c>
      <c r="AE29" s="3" t="s">
        <v>14</v>
      </c>
      <c r="AF29" s="2">
        <f t="shared" si="20"/>
        <v>3919.7919752255289</v>
      </c>
      <c r="AG29" s="2">
        <f t="shared" si="15"/>
        <v>6671.4243787579362</v>
      </c>
      <c r="AH29" s="2">
        <f t="shared" si="15"/>
        <v>5696.6593527153036</v>
      </c>
      <c r="AI29" s="2">
        <f t="shared" si="15"/>
        <v>2555.6603773584902</v>
      </c>
      <c r="AJ29" s="2" t="str">
        <f t="shared" si="15"/>
        <v>N.A.</v>
      </c>
      <c r="AK29" s="2">
        <f t="shared" si="15"/>
        <v>3497.7024698449168</v>
      </c>
      <c r="AL29" s="2" t="str">
        <f t="shared" si="15"/>
        <v>N.A.</v>
      </c>
      <c r="AM29" s="2">
        <f t="shared" si="15"/>
        <v>6629.3273542600882</v>
      </c>
      <c r="AN29" s="2">
        <f t="shared" si="15"/>
        <v>0</v>
      </c>
      <c r="AO29" s="2" t="str">
        <f t="shared" si="15"/>
        <v>N.A.</v>
      </c>
      <c r="AP29" s="15">
        <f t="shared" si="15"/>
        <v>3781.4557204404023</v>
      </c>
      <c r="AQ29" s="13">
        <f t="shared" si="15"/>
        <v>6399.1410581222053</v>
      </c>
      <c r="AR29" s="14">
        <f t="shared" si="15"/>
        <v>5665.8240847525813</v>
      </c>
    </row>
    <row r="30" spans="1:44" ht="15" customHeight="1" thickBot="1" x14ac:dyDescent="0.3">
      <c r="A30" s="3" t="s">
        <v>15</v>
      </c>
      <c r="B30" s="2">
        <v>14358261.999999998</v>
      </c>
      <c r="C30" s="2">
        <v>350880</v>
      </c>
      <c r="D30" s="2">
        <v>2647080</v>
      </c>
      <c r="E30" s="2"/>
      <c r="F30" s="2"/>
      <c r="G30" s="2">
        <v>6275552</v>
      </c>
      <c r="H30" s="2">
        <v>2708340</v>
      </c>
      <c r="I30" s="2"/>
      <c r="J30" s="2">
        <v>0</v>
      </c>
      <c r="K30" s="2"/>
      <c r="L30" s="1">
        <f t="shared" si="16"/>
        <v>19713682</v>
      </c>
      <c r="M30" s="13">
        <f t="shared" si="16"/>
        <v>6626432</v>
      </c>
      <c r="N30" s="14">
        <f t="shared" si="17"/>
        <v>26340114</v>
      </c>
      <c r="P30" s="3" t="s">
        <v>15</v>
      </c>
      <c r="Q30" s="2">
        <v>5648</v>
      </c>
      <c r="R30" s="2">
        <v>136</v>
      </c>
      <c r="S30" s="2">
        <v>900</v>
      </c>
      <c r="T30" s="2">
        <v>0</v>
      </c>
      <c r="U30" s="2">
        <v>0</v>
      </c>
      <c r="V30" s="2">
        <v>910</v>
      </c>
      <c r="W30" s="2">
        <v>5142</v>
      </c>
      <c r="X30" s="2">
        <v>0</v>
      </c>
      <c r="Y30" s="2">
        <v>1782</v>
      </c>
      <c r="Z30" s="2">
        <v>0</v>
      </c>
      <c r="AA30" s="1">
        <f t="shared" si="18"/>
        <v>13472</v>
      </c>
      <c r="AB30" s="13">
        <f t="shared" si="18"/>
        <v>1046</v>
      </c>
      <c r="AC30" s="17">
        <f t="shared" si="19"/>
        <v>14518</v>
      </c>
      <c r="AE30" s="3" t="s">
        <v>15</v>
      </c>
      <c r="AF30" s="2">
        <f t="shared" si="20"/>
        <v>2542.185198300283</v>
      </c>
      <c r="AG30" s="2">
        <f t="shared" si="15"/>
        <v>2580</v>
      </c>
      <c r="AH30" s="2">
        <f t="shared" si="15"/>
        <v>2941.2</v>
      </c>
      <c r="AI30" s="2" t="str">
        <f t="shared" si="15"/>
        <v>N.A.</v>
      </c>
      <c r="AJ30" s="2" t="str">
        <f t="shared" si="15"/>
        <v>N.A.</v>
      </c>
      <c r="AK30" s="2">
        <f t="shared" si="15"/>
        <v>6896.2109890109887</v>
      </c>
      <c r="AL30" s="2">
        <f t="shared" si="15"/>
        <v>526.70945157526251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1463.3077494061758</v>
      </c>
      <c r="AQ30" s="13">
        <f t="shared" si="15"/>
        <v>6335.0210325047801</v>
      </c>
      <c r="AR30" s="14">
        <f t="shared" si="15"/>
        <v>1814.3073426091748</v>
      </c>
    </row>
    <row r="31" spans="1:44" ht="15" customHeight="1" thickBot="1" x14ac:dyDescent="0.3">
      <c r="A31" s="4" t="s">
        <v>16</v>
      </c>
      <c r="B31" s="2">
        <v>57907796.999999993</v>
      </c>
      <c r="C31" s="2">
        <v>159669366</v>
      </c>
      <c r="D31" s="2">
        <v>24513351.000000004</v>
      </c>
      <c r="E31" s="2">
        <v>1083599.9999999998</v>
      </c>
      <c r="F31" s="2">
        <v>10349859.999999998</v>
      </c>
      <c r="G31" s="2">
        <v>12365052.000000002</v>
      </c>
      <c r="H31" s="2">
        <v>32804519.999999996</v>
      </c>
      <c r="I31" s="2">
        <v>5913359.9999999991</v>
      </c>
      <c r="J31" s="2">
        <v>0</v>
      </c>
      <c r="K31" s="2"/>
      <c r="L31" s="1">
        <f t="shared" ref="L31" si="21">B31+D31+F31+H31+J31</f>
        <v>125575528</v>
      </c>
      <c r="M31" s="13">
        <f t="shared" ref="M31" si="22">C31+E31+G31+I31+K31</f>
        <v>179031378</v>
      </c>
      <c r="N31" s="17">
        <f t="shared" ref="N31" si="23">L31+M31</f>
        <v>304606906</v>
      </c>
      <c r="P31" s="4" t="s">
        <v>16</v>
      </c>
      <c r="Q31" s="2">
        <v>17608</v>
      </c>
      <c r="R31" s="2">
        <v>24082</v>
      </c>
      <c r="S31" s="2">
        <v>5347</v>
      </c>
      <c r="T31" s="2">
        <v>424</v>
      </c>
      <c r="U31" s="2">
        <v>2128</v>
      </c>
      <c r="V31" s="2">
        <v>2651</v>
      </c>
      <c r="W31" s="2">
        <v>10388</v>
      </c>
      <c r="X31" s="2">
        <v>892</v>
      </c>
      <c r="Y31" s="2">
        <v>3184</v>
      </c>
      <c r="Z31" s="2">
        <v>0</v>
      </c>
      <c r="AA31" s="1">
        <f t="shared" ref="AA31" si="24">Q31+S31+U31+W31+Y31</f>
        <v>38655</v>
      </c>
      <c r="AB31" s="13">
        <f t="shared" ref="AB31" si="25">R31+T31+V31+X31+Z31</f>
        <v>28049</v>
      </c>
      <c r="AC31" s="14">
        <f t="shared" ref="AC31" si="26">AA31+AB31</f>
        <v>66704</v>
      </c>
      <c r="AE31" s="4" t="s">
        <v>16</v>
      </c>
      <c r="AF31" s="2">
        <f t="shared" si="20"/>
        <v>3288.7208655156742</v>
      </c>
      <c r="AG31" s="2">
        <f t="shared" si="15"/>
        <v>6630.2369404534511</v>
      </c>
      <c r="AH31" s="2">
        <f t="shared" si="15"/>
        <v>4584.5055171124004</v>
      </c>
      <c r="AI31" s="2">
        <f t="shared" si="15"/>
        <v>2555.6603773584902</v>
      </c>
      <c r="AJ31" s="2">
        <f t="shared" si="15"/>
        <v>4863.6560150375935</v>
      </c>
      <c r="AK31" s="2">
        <f t="shared" si="15"/>
        <v>4664.2972463221431</v>
      </c>
      <c r="AL31" s="2">
        <f t="shared" si="15"/>
        <v>3157.9245283018863</v>
      </c>
      <c r="AM31" s="2">
        <f t="shared" si="15"/>
        <v>6629.3273542600882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3248.6231535377055</v>
      </c>
      <c r="AQ31" s="13">
        <f t="shared" ref="AQ31" si="28">IFERROR(M31/AB31, "N.A.")</f>
        <v>6382.8078719383939</v>
      </c>
      <c r="AR31" s="14">
        <f t="shared" ref="AR31" si="29">IFERROR(N31/AC31, "N.A.")</f>
        <v>4566.5463240585268</v>
      </c>
    </row>
    <row r="32" spans="1:44" ht="15" customHeight="1" thickBot="1" x14ac:dyDescent="0.3">
      <c r="A32" s="5" t="s">
        <v>0</v>
      </c>
      <c r="B32" s="24">
        <f>B31+C31</f>
        <v>217577163</v>
      </c>
      <c r="C32" s="26"/>
      <c r="D32" s="24">
        <f>D31+E31</f>
        <v>25596951.000000004</v>
      </c>
      <c r="E32" s="26"/>
      <c r="F32" s="24">
        <f>F31+G31</f>
        <v>22714912</v>
      </c>
      <c r="G32" s="26"/>
      <c r="H32" s="24">
        <f>H31+I31</f>
        <v>38717879.999999993</v>
      </c>
      <c r="I32" s="26"/>
      <c r="J32" s="24">
        <f>J31+K31</f>
        <v>0</v>
      </c>
      <c r="K32" s="26"/>
      <c r="L32" s="24">
        <f>L31+M31</f>
        <v>304606906</v>
      </c>
      <c r="M32" s="25"/>
      <c r="N32" s="18">
        <f>B32+D32+F32+H32+J32</f>
        <v>304606906</v>
      </c>
      <c r="P32" s="5" t="s">
        <v>0</v>
      </c>
      <c r="Q32" s="24">
        <f>Q31+R31</f>
        <v>41690</v>
      </c>
      <c r="R32" s="26"/>
      <c r="S32" s="24">
        <f>S31+T31</f>
        <v>5771</v>
      </c>
      <c r="T32" s="26"/>
      <c r="U32" s="24">
        <f>U31+V31</f>
        <v>4779</v>
      </c>
      <c r="V32" s="26"/>
      <c r="W32" s="24">
        <f>W31+X31</f>
        <v>11280</v>
      </c>
      <c r="X32" s="26"/>
      <c r="Y32" s="24">
        <f>Y31+Z31</f>
        <v>3184</v>
      </c>
      <c r="Z32" s="26"/>
      <c r="AA32" s="24">
        <f>AA31+AB31</f>
        <v>66704</v>
      </c>
      <c r="AB32" s="26"/>
      <c r="AC32" s="19">
        <f>Q32+S32+U32+W32+Y32</f>
        <v>66704</v>
      </c>
      <c r="AE32" s="5" t="s">
        <v>0</v>
      </c>
      <c r="AF32" s="27">
        <f>IFERROR(B32/Q32,"N.A.")</f>
        <v>5218.9293115855126</v>
      </c>
      <c r="AG32" s="28"/>
      <c r="AH32" s="27">
        <f>IFERROR(D32/S32,"N.A.")</f>
        <v>4435.4446369779944</v>
      </c>
      <c r="AI32" s="28"/>
      <c r="AJ32" s="27">
        <f>IFERROR(F32/U32,"N.A.")</f>
        <v>4753.068005858966</v>
      </c>
      <c r="AK32" s="28"/>
      <c r="AL32" s="27">
        <f>IFERROR(H32/W32,"N.A.")</f>
        <v>3432.4361702127653</v>
      </c>
      <c r="AM32" s="28"/>
      <c r="AN32" s="27">
        <f>IFERROR(J32/Y32,"N.A.")</f>
        <v>0</v>
      </c>
      <c r="AO32" s="28"/>
      <c r="AP32" s="27">
        <f>IFERROR(L32/AA32,"N.A.")</f>
        <v>4566.5463240585268</v>
      </c>
      <c r="AQ32" s="28"/>
      <c r="AR32" s="16">
        <f>IFERROR(N32/AC32, "N.A.")</f>
        <v>4566.5463240585268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5366572</v>
      </c>
      <c r="C39" s="2"/>
      <c r="D39" s="2">
        <v>277200</v>
      </c>
      <c r="E39" s="2"/>
      <c r="F39" s="2">
        <v>2241400</v>
      </c>
      <c r="G39" s="2"/>
      <c r="H39" s="2">
        <v>15338695.000000002</v>
      </c>
      <c r="I39" s="2"/>
      <c r="J39" s="2">
        <v>0</v>
      </c>
      <c r="K39" s="2"/>
      <c r="L39" s="1">
        <f>B39+D39+F39+H39+J39</f>
        <v>23223867</v>
      </c>
      <c r="M39" s="13">
        <f>C39+E39+G39+I39+K39</f>
        <v>0</v>
      </c>
      <c r="N39" s="14">
        <f>L39+M39</f>
        <v>23223867</v>
      </c>
      <c r="P39" s="3" t="s">
        <v>12</v>
      </c>
      <c r="Q39" s="2">
        <v>1758</v>
      </c>
      <c r="R39" s="2">
        <v>0</v>
      </c>
      <c r="S39" s="2">
        <v>231</v>
      </c>
      <c r="T39" s="2">
        <v>0</v>
      </c>
      <c r="U39" s="2">
        <v>627</v>
      </c>
      <c r="V39" s="2">
        <v>0</v>
      </c>
      <c r="W39" s="2">
        <v>10021</v>
      </c>
      <c r="X39" s="2">
        <v>0</v>
      </c>
      <c r="Y39" s="2">
        <v>2278</v>
      </c>
      <c r="Z39" s="2">
        <v>0</v>
      </c>
      <c r="AA39" s="1">
        <f>Q39+S39+U39+W39+Y39</f>
        <v>14915</v>
      </c>
      <c r="AB39" s="13">
        <f>R39+T39+V39+X39+Z39</f>
        <v>0</v>
      </c>
      <c r="AC39" s="14">
        <f>AA39+AB39</f>
        <v>14915</v>
      </c>
      <c r="AE39" s="3" t="s">
        <v>12</v>
      </c>
      <c r="AF39" s="2">
        <f>IFERROR(B39/Q39, "N.A.")</f>
        <v>3052.6575654152448</v>
      </c>
      <c r="AG39" s="2" t="str">
        <f t="shared" ref="AG39:AR43" si="30">IFERROR(C39/R39, "N.A.")</f>
        <v>N.A.</v>
      </c>
      <c r="AH39" s="2">
        <f t="shared" si="30"/>
        <v>1200</v>
      </c>
      <c r="AI39" s="2" t="str">
        <f t="shared" si="30"/>
        <v>N.A.</v>
      </c>
      <c r="AJ39" s="2">
        <f t="shared" si="30"/>
        <v>3574.8006379585327</v>
      </c>
      <c r="AK39" s="2" t="str">
        <f t="shared" si="30"/>
        <v>N.A.</v>
      </c>
      <c r="AL39" s="2">
        <f t="shared" si="30"/>
        <v>1530.6551242390981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1557.0812604760308</v>
      </c>
      <c r="AQ39" s="13" t="str">
        <f t="shared" si="30"/>
        <v>N.A.</v>
      </c>
      <c r="AR39" s="14">
        <f t="shared" si="30"/>
        <v>1557.0812604760308</v>
      </c>
    </row>
    <row r="40" spans="1:44" ht="15" customHeight="1" thickBot="1" x14ac:dyDescent="0.3">
      <c r="A40" s="3" t="s">
        <v>13</v>
      </c>
      <c r="B40" s="2">
        <v>11081143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11081143</v>
      </c>
      <c r="M40" s="13">
        <f t="shared" si="31"/>
        <v>0</v>
      </c>
      <c r="N40" s="14">
        <f t="shared" ref="N40:N42" si="32">L40+M40</f>
        <v>11081143</v>
      </c>
      <c r="P40" s="3" t="s">
        <v>13</v>
      </c>
      <c r="Q40" s="2">
        <v>4085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4085</v>
      </c>
      <c r="AB40" s="13">
        <f t="shared" si="33"/>
        <v>0</v>
      </c>
      <c r="AC40" s="14">
        <f t="shared" ref="AC40:AC42" si="34">AA40+AB40</f>
        <v>4085</v>
      </c>
      <c r="AE40" s="3" t="s">
        <v>13</v>
      </c>
      <c r="AF40" s="2">
        <f t="shared" ref="AF40:AF43" si="35">IFERROR(B40/Q40, "N.A.")</f>
        <v>2712.6421052631581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2712.6421052631581</v>
      </c>
      <c r="AQ40" s="13" t="str">
        <f t="shared" si="30"/>
        <v>N.A.</v>
      </c>
      <c r="AR40" s="14">
        <f t="shared" si="30"/>
        <v>2712.6421052631581</v>
      </c>
    </row>
    <row r="41" spans="1:44" ht="15" customHeight="1" thickBot="1" x14ac:dyDescent="0.3">
      <c r="A41" s="3" t="s">
        <v>14</v>
      </c>
      <c r="B41" s="2">
        <v>26391409.999999996</v>
      </c>
      <c r="C41" s="2">
        <v>141735960.00000003</v>
      </c>
      <c r="D41" s="2">
        <v>6718600.0000000009</v>
      </c>
      <c r="E41" s="2"/>
      <c r="F41" s="2"/>
      <c r="G41" s="2">
        <v>9554350</v>
      </c>
      <c r="H41" s="2"/>
      <c r="I41" s="2">
        <v>3750982</v>
      </c>
      <c r="J41" s="2">
        <v>0</v>
      </c>
      <c r="K41" s="2"/>
      <c r="L41" s="1">
        <f t="shared" si="31"/>
        <v>33110009.999999996</v>
      </c>
      <c r="M41" s="13">
        <f t="shared" si="31"/>
        <v>155041292.00000003</v>
      </c>
      <c r="N41" s="14">
        <f t="shared" si="32"/>
        <v>188151302.00000003</v>
      </c>
      <c r="P41" s="3" t="s">
        <v>14</v>
      </c>
      <c r="Q41" s="2">
        <v>6933</v>
      </c>
      <c r="R41" s="2">
        <v>18763</v>
      </c>
      <c r="S41" s="2">
        <v>2550</v>
      </c>
      <c r="T41" s="2">
        <v>0</v>
      </c>
      <c r="U41" s="2">
        <v>0</v>
      </c>
      <c r="V41" s="2">
        <v>998</v>
      </c>
      <c r="W41" s="2">
        <v>0</v>
      </c>
      <c r="X41" s="2">
        <v>1087</v>
      </c>
      <c r="Y41" s="2">
        <v>2118</v>
      </c>
      <c r="Z41" s="2">
        <v>0</v>
      </c>
      <c r="AA41" s="1">
        <f t="shared" si="33"/>
        <v>11601</v>
      </c>
      <c r="AB41" s="13">
        <f t="shared" si="33"/>
        <v>20848</v>
      </c>
      <c r="AC41" s="14">
        <f t="shared" si="34"/>
        <v>32449</v>
      </c>
      <c r="AE41" s="3" t="s">
        <v>14</v>
      </c>
      <c r="AF41" s="2">
        <f t="shared" si="35"/>
        <v>3806.6363767488815</v>
      </c>
      <c r="AG41" s="2">
        <f t="shared" si="30"/>
        <v>7554.0137504663453</v>
      </c>
      <c r="AH41" s="2">
        <f t="shared" si="30"/>
        <v>2634.7450980392159</v>
      </c>
      <c r="AI41" s="2" t="str">
        <f t="shared" si="30"/>
        <v>N.A.</v>
      </c>
      <c r="AJ41" s="2" t="str">
        <f t="shared" si="30"/>
        <v>N.A.</v>
      </c>
      <c r="AK41" s="2">
        <f t="shared" si="30"/>
        <v>9573.4969939879757</v>
      </c>
      <c r="AL41" s="2" t="str">
        <f t="shared" si="30"/>
        <v>N.A.</v>
      </c>
      <c r="AM41" s="2">
        <f t="shared" si="30"/>
        <v>3450.7654093836245</v>
      </c>
      <c r="AN41" s="2">
        <f t="shared" si="30"/>
        <v>0</v>
      </c>
      <c r="AO41" s="2" t="str">
        <f t="shared" si="30"/>
        <v>N.A.</v>
      </c>
      <c r="AP41" s="15">
        <f t="shared" si="30"/>
        <v>2854.0651667959655</v>
      </c>
      <c r="AQ41" s="13">
        <f t="shared" si="30"/>
        <v>7436.7465464313136</v>
      </c>
      <c r="AR41" s="14">
        <f t="shared" si="30"/>
        <v>5798.3698110881696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0</v>
      </c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336</v>
      </c>
      <c r="X42" s="2">
        <v>0</v>
      </c>
      <c r="Y42" s="2">
        <v>611</v>
      </c>
      <c r="Z42" s="2">
        <v>0</v>
      </c>
      <c r="AA42" s="1">
        <f t="shared" si="33"/>
        <v>947</v>
      </c>
      <c r="AB42" s="13">
        <f t="shared" si="33"/>
        <v>0</v>
      </c>
      <c r="AC42" s="14">
        <f t="shared" si="34"/>
        <v>947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0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42839125</v>
      </c>
      <c r="C43" s="2">
        <v>141735960.00000003</v>
      </c>
      <c r="D43" s="2">
        <v>6995800.0000000009</v>
      </c>
      <c r="E43" s="2"/>
      <c r="F43" s="2">
        <v>2241400</v>
      </c>
      <c r="G43" s="2">
        <v>9554350</v>
      </c>
      <c r="H43" s="2">
        <v>15338695.000000006</v>
      </c>
      <c r="I43" s="2">
        <v>3750982</v>
      </c>
      <c r="J43" s="2">
        <v>0</v>
      </c>
      <c r="K43" s="2"/>
      <c r="L43" s="1">
        <f t="shared" ref="L43" si="36">B43+D43+F43+H43+J43</f>
        <v>67415020</v>
      </c>
      <c r="M43" s="13">
        <f t="shared" ref="M43" si="37">C43+E43+G43+I43+K43</f>
        <v>155041292.00000003</v>
      </c>
      <c r="N43" s="17">
        <f t="shared" ref="N43" si="38">L43+M43</f>
        <v>222456312.00000003</v>
      </c>
      <c r="P43" s="4" t="s">
        <v>16</v>
      </c>
      <c r="Q43" s="2">
        <v>12776</v>
      </c>
      <c r="R43" s="2">
        <v>18763</v>
      </c>
      <c r="S43" s="2">
        <v>2781</v>
      </c>
      <c r="T43" s="2">
        <v>0</v>
      </c>
      <c r="U43" s="2">
        <v>627</v>
      </c>
      <c r="V43" s="2">
        <v>998</v>
      </c>
      <c r="W43" s="2">
        <v>10357</v>
      </c>
      <c r="X43" s="2">
        <v>1087</v>
      </c>
      <c r="Y43" s="2">
        <v>5007</v>
      </c>
      <c r="Z43" s="2">
        <v>0</v>
      </c>
      <c r="AA43" s="1">
        <f t="shared" ref="AA43" si="39">Q43+S43+U43+W43+Y43</f>
        <v>31548</v>
      </c>
      <c r="AB43" s="13">
        <f t="shared" ref="AB43" si="40">R43+T43+V43+X43+Z43</f>
        <v>20848</v>
      </c>
      <c r="AC43" s="17">
        <f t="shared" ref="AC43" si="41">AA43+AB43</f>
        <v>52396</v>
      </c>
      <c r="AE43" s="4" t="s">
        <v>16</v>
      </c>
      <c r="AF43" s="2">
        <f t="shared" si="35"/>
        <v>3353.0936912961802</v>
      </c>
      <c r="AG43" s="2">
        <f t="shared" si="30"/>
        <v>7554.0137504663453</v>
      </c>
      <c r="AH43" s="2">
        <f t="shared" si="30"/>
        <v>2515.5699388709099</v>
      </c>
      <c r="AI43" s="2" t="str">
        <f t="shared" si="30"/>
        <v>N.A.</v>
      </c>
      <c r="AJ43" s="2">
        <f t="shared" si="30"/>
        <v>3574.8006379585327</v>
      </c>
      <c r="AK43" s="2">
        <f t="shared" si="30"/>
        <v>9573.4969939879757</v>
      </c>
      <c r="AL43" s="2">
        <f t="shared" si="30"/>
        <v>1480.9978758327707</v>
      </c>
      <c r="AM43" s="2">
        <f t="shared" si="30"/>
        <v>3450.7654093836245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2136.9031317357676</v>
      </c>
      <c r="AQ43" s="13">
        <f t="shared" ref="AQ43" si="43">IFERROR(M43/AB43, "N.A.")</f>
        <v>7436.7465464313136</v>
      </c>
      <c r="AR43" s="14">
        <f t="shared" ref="AR43" si="44">IFERROR(N43/AC43, "N.A.")</f>
        <v>4245.673562867395</v>
      </c>
    </row>
    <row r="44" spans="1:44" ht="15" customHeight="1" thickBot="1" x14ac:dyDescent="0.3">
      <c r="A44" s="5" t="s">
        <v>0</v>
      </c>
      <c r="B44" s="24">
        <f>B43+C43</f>
        <v>184575085.00000003</v>
      </c>
      <c r="C44" s="26"/>
      <c r="D44" s="24">
        <f>D43+E43</f>
        <v>6995800.0000000009</v>
      </c>
      <c r="E44" s="26"/>
      <c r="F44" s="24">
        <f>F43+G43</f>
        <v>11795750</v>
      </c>
      <c r="G44" s="26"/>
      <c r="H44" s="24">
        <f>H43+I43</f>
        <v>19089677.000000007</v>
      </c>
      <c r="I44" s="26"/>
      <c r="J44" s="24">
        <f>J43+K43</f>
        <v>0</v>
      </c>
      <c r="K44" s="26"/>
      <c r="L44" s="24">
        <f>L43+M43</f>
        <v>222456312.00000003</v>
      </c>
      <c r="M44" s="25"/>
      <c r="N44" s="18">
        <f>B44+D44+F44+H44+J44</f>
        <v>222456312.00000003</v>
      </c>
      <c r="P44" s="5" t="s">
        <v>0</v>
      </c>
      <c r="Q44" s="24">
        <f>Q43+R43</f>
        <v>31539</v>
      </c>
      <c r="R44" s="26"/>
      <c r="S44" s="24">
        <f>S43+T43</f>
        <v>2781</v>
      </c>
      <c r="T44" s="26"/>
      <c r="U44" s="24">
        <f>U43+V43</f>
        <v>1625</v>
      </c>
      <c r="V44" s="26"/>
      <c r="W44" s="24">
        <f>W43+X43</f>
        <v>11444</v>
      </c>
      <c r="X44" s="26"/>
      <c r="Y44" s="24">
        <f>Y43+Z43</f>
        <v>5007</v>
      </c>
      <c r="Z44" s="26"/>
      <c r="AA44" s="24">
        <f>AA43+AB43</f>
        <v>52396</v>
      </c>
      <c r="AB44" s="25"/>
      <c r="AC44" s="18">
        <f>Q44+S44+U44+W44+Y44</f>
        <v>52396</v>
      </c>
      <c r="AE44" s="5" t="s">
        <v>0</v>
      </c>
      <c r="AF44" s="27">
        <f>IFERROR(B44/Q44,"N.A.")</f>
        <v>5852.2808269127117</v>
      </c>
      <c r="AG44" s="28"/>
      <c r="AH44" s="27">
        <f>IFERROR(D44/S44,"N.A.")</f>
        <v>2515.5699388709099</v>
      </c>
      <c r="AI44" s="28"/>
      <c r="AJ44" s="27">
        <f>IFERROR(F44/U44,"N.A.")</f>
        <v>7258.9230769230771</v>
      </c>
      <c r="AK44" s="28"/>
      <c r="AL44" s="27">
        <f>IFERROR(H44/W44,"N.A.")</f>
        <v>1668.094809507166</v>
      </c>
      <c r="AM44" s="28"/>
      <c r="AN44" s="27">
        <f>IFERROR(J44/Y44,"N.A.")</f>
        <v>0</v>
      </c>
      <c r="AO44" s="28"/>
      <c r="AP44" s="27">
        <f>IFERROR(L44/AA44,"N.A.")</f>
        <v>4245.673562867395</v>
      </c>
      <c r="AQ44" s="28"/>
      <c r="AR44" s="16">
        <f>IFERROR(N44/AC44, "N.A.")</f>
        <v>4245.673562867395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123695182.99999996</v>
      </c>
      <c r="C15" s="2"/>
      <c r="D15" s="2">
        <v>83144455.000000045</v>
      </c>
      <c r="E15" s="2"/>
      <c r="F15" s="2">
        <v>44634349.999999993</v>
      </c>
      <c r="G15" s="2"/>
      <c r="H15" s="2">
        <v>195861303.00000003</v>
      </c>
      <c r="I15" s="2"/>
      <c r="J15" s="2">
        <v>0</v>
      </c>
      <c r="K15" s="2"/>
      <c r="L15" s="1">
        <f>B15+D15+F15+H15+J15</f>
        <v>447335291</v>
      </c>
      <c r="M15" s="13">
        <f>C15+E15+G15+I15+K15</f>
        <v>0</v>
      </c>
      <c r="N15" s="14">
        <f>L15+M15</f>
        <v>447335291</v>
      </c>
      <c r="P15" s="3" t="s">
        <v>12</v>
      </c>
      <c r="Q15" s="2">
        <v>22180</v>
      </c>
      <c r="R15" s="2">
        <v>0</v>
      </c>
      <c r="S15" s="2">
        <v>11425</v>
      </c>
      <c r="T15" s="2">
        <v>0</v>
      </c>
      <c r="U15" s="2">
        <v>6336</v>
      </c>
      <c r="V15" s="2">
        <v>0</v>
      </c>
      <c r="W15" s="2">
        <v>45442</v>
      </c>
      <c r="X15" s="2">
        <v>0</v>
      </c>
      <c r="Y15" s="2">
        <v>2766</v>
      </c>
      <c r="Z15" s="2">
        <v>0</v>
      </c>
      <c r="AA15" s="1">
        <f>Q15+S15+U15+W15+Y15</f>
        <v>88149</v>
      </c>
      <c r="AB15" s="13">
        <f>R15+T15+V15+X15+Z15</f>
        <v>0</v>
      </c>
      <c r="AC15" s="14">
        <f>AA15+AB15</f>
        <v>88149</v>
      </c>
      <c r="AE15" s="3" t="s">
        <v>12</v>
      </c>
      <c r="AF15" s="2">
        <f>IFERROR(B15/Q15, "N.A.")</f>
        <v>5576.8793056807917</v>
      </c>
      <c r="AG15" s="2" t="str">
        <f t="shared" ref="AG15:AR19" si="0">IFERROR(C15/R15, "N.A.")</f>
        <v>N.A.</v>
      </c>
      <c r="AH15" s="2">
        <f t="shared" si="0"/>
        <v>7277.4140043763718</v>
      </c>
      <c r="AI15" s="2" t="str">
        <f t="shared" si="0"/>
        <v>N.A.</v>
      </c>
      <c r="AJ15" s="2">
        <f t="shared" si="0"/>
        <v>7044.5628156565645</v>
      </c>
      <c r="AK15" s="2" t="str">
        <f t="shared" si="0"/>
        <v>N.A.</v>
      </c>
      <c r="AL15" s="2">
        <f t="shared" si="0"/>
        <v>4310.1382641609089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5074.7630829618029</v>
      </c>
      <c r="AQ15" s="13" t="str">
        <f t="shared" si="0"/>
        <v>N.A.</v>
      </c>
      <c r="AR15" s="14">
        <f t="shared" si="0"/>
        <v>5074.7630829618029</v>
      </c>
    </row>
    <row r="16" spans="1:44" ht="15" customHeight="1" thickBot="1" x14ac:dyDescent="0.3">
      <c r="A16" s="3" t="s">
        <v>13</v>
      </c>
      <c r="B16" s="2">
        <v>59194995.000000015</v>
      </c>
      <c r="C16" s="2">
        <v>4480220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59194995.000000015</v>
      </c>
      <c r="M16" s="13">
        <f t="shared" si="1"/>
        <v>4480220</v>
      </c>
      <c r="N16" s="14">
        <f t="shared" ref="N16:N18" si="2">L16+M16</f>
        <v>63675215.000000015</v>
      </c>
      <c r="P16" s="3" t="s">
        <v>13</v>
      </c>
      <c r="Q16" s="2">
        <v>14371</v>
      </c>
      <c r="R16" s="2">
        <v>739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14371</v>
      </c>
      <c r="AB16" s="13">
        <f t="shared" si="3"/>
        <v>739</v>
      </c>
      <c r="AC16" s="14">
        <f t="shared" ref="AC16:AC18" si="4">AA16+AB16</f>
        <v>15110</v>
      </c>
      <c r="AE16" s="3" t="s">
        <v>13</v>
      </c>
      <c r="AF16" s="2">
        <f t="shared" ref="AF16:AF19" si="5">IFERROR(B16/Q16, "N.A.")</f>
        <v>4119.0588685547291</v>
      </c>
      <c r="AG16" s="2">
        <f t="shared" si="0"/>
        <v>6062.5439783491202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4119.0588685547291</v>
      </c>
      <c r="AQ16" s="13">
        <f t="shared" si="0"/>
        <v>6062.5439783491202</v>
      </c>
      <c r="AR16" s="14">
        <f t="shared" si="0"/>
        <v>4214.1108537392465</v>
      </c>
    </row>
    <row r="17" spans="1:44" ht="15" customHeight="1" thickBot="1" x14ac:dyDescent="0.3">
      <c r="A17" s="3" t="s">
        <v>14</v>
      </c>
      <c r="B17" s="2">
        <v>244692383.00000009</v>
      </c>
      <c r="C17" s="2">
        <v>1378378625.9999988</v>
      </c>
      <c r="D17" s="2">
        <v>71557004</v>
      </c>
      <c r="E17" s="2">
        <v>17823300</v>
      </c>
      <c r="F17" s="2"/>
      <c r="G17" s="2">
        <v>94771305</v>
      </c>
      <c r="H17" s="2"/>
      <c r="I17" s="2">
        <v>88663180</v>
      </c>
      <c r="J17" s="2">
        <v>0</v>
      </c>
      <c r="K17" s="2"/>
      <c r="L17" s="1">
        <f t="shared" si="1"/>
        <v>316249387.00000012</v>
      </c>
      <c r="M17" s="13">
        <f t="shared" si="1"/>
        <v>1579636410.9999988</v>
      </c>
      <c r="N17" s="14">
        <f t="shared" si="2"/>
        <v>1895885797.999999</v>
      </c>
      <c r="P17" s="3" t="s">
        <v>14</v>
      </c>
      <c r="Q17" s="2">
        <v>49125</v>
      </c>
      <c r="R17" s="2">
        <v>227485</v>
      </c>
      <c r="S17" s="2">
        <v>10699</v>
      </c>
      <c r="T17" s="2">
        <v>3479</v>
      </c>
      <c r="U17" s="2">
        <v>0</v>
      </c>
      <c r="V17" s="2">
        <v>12336</v>
      </c>
      <c r="W17" s="2">
        <v>0</v>
      </c>
      <c r="X17" s="2">
        <v>13888</v>
      </c>
      <c r="Y17" s="2">
        <v>4437</v>
      </c>
      <c r="Z17" s="2">
        <v>0</v>
      </c>
      <c r="AA17" s="1">
        <f t="shared" si="3"/>
        <v>64261</v>
      </c>
      <c r="AB17" s="13">
        <f t="shared" si="3"/>
        <v>257188</v>
      </c>
      <c r="AC17" s="14">
        <f t="shared" si="4"/>
        <v>321449</v>
      </c>
      <c r="AE17" s="3" t="s">
        <v>14</v>
      </c>
      <c r="AF17" s="2">
        <f t="shared" si="5"/>
        <v>4981.0154300254471</v>
      </c>
      <c r="AG17" s="2">
        <f t="shared" si="0"/>
        <v>6059.2066553838658</v>
      </c>
      <c r="AH17" s="2">
        <f t="shared" si="0"/>
        <v>6688.1955322927379</v>
      </c>
      <c r="AI17" s="2">
        <f t="shared" si="0"/>
        <v>5123.1100891060651</v>
      </c>
      <c r="AJ17" s="2" t="str">
        <f t="shared" si="0"/>
        <v>N.A.</v>
      </c>
      <c r="AK17" s="2">
        <f t="shared" si="0"/>
        <v>7682.4987840466929</v>
      </c>
      <c r="AL17" s="2" t="str">
        <f t="shared" si="0"/>
        <v>N.A.</v>
      </c>
      <c r="AM17" s="2">
        <f t="shared" si="0"/>
        <v>6384.157546082949</v>
      </c>
      <c r="AN17" s="2">
        <f t="shared" si="0"/>
        <v>0</v>
      </c>
      <c r="AO17" s="2" t="str">
        <f t="shared" si="0"/>
        <v>N.A.</v>
      </c>
      <c r="AP17" s="15">
        <f t="shared" si="0"/>
        <v>4921.3268856693812</v>
      </c>
      <c r="AQ17" s="13">
        <f t="shared" si="0"/>
        <v>6141.9522333856903</v>
      </c>
      <c r="AR17" s="14">
        <f t="shared" si="0"/>
        <v>5897.9365249230796</v>
      </c>
    </row>
    <row r="18" spans="1:44" ht="15" customHeight="1" thickBot="1" x14ac:dyDescent="0.3">
      <c r="A18" s="3" t="s">
        <v>15</v>
      </c>
      <c r="B18" s="2">
        <v>3078580</v>
      </c>
      <c r="C18" s="2"/>
      <c r="D18" s="2">
        <v>623300</v>
      </c>
      <c r="E18" s="2"/>
      <c r="F18" s="2"/>
      <c r="G18" s="2">
        <v>820440</v>
      </c>
      <c r="H18" s="2">
        <v>206400.00000000003</v>
      </c>
      <c r="I18" s="2"/>
      <c r="J18" s="2">
        <v>0</v>
      </c>
      <c r="K18" s="2"/>
      <c r="L18" s="1">
        <f t="shared" si="1"/>
        <v>3908280</v>
      </c>
      <c r="M18" s="13">
        <f t="shared" si="1"/>
        <v>820440</v>
      </c>
      <c r="N18" s="14">
        <f t="shared" si="2"/>
        <v>4728720</v>
      </c>
      <c r="P18" s="3" t="s">
        <v>15</v>
      </c>
      <c r="Q18" s="2">
        <v>503</v>
      </c>
      <c r="R18" s="2">
        <v>0</v>
      </c>
      <c r="S18" s="2">
        <v>191</v>
      </c>
      <c r="T18" s="2">
        <v>0</v>
      </c>
      <c r="U18" s="2">
        <v>0</v>
      </c>
      <c r="V18" s="2">
        <v>487</v>
      </c>
      <c r="W18" s="2">
        <v>283</v>
      </c>
      <c r="X18" s="2">
        <v>0</v>
      </c>
      <c r="Y18" s="2">
        <v>290</v>
      </c>
      <c r="Z18" s="2">
        <v>0</v>
      </c>
      <c r="AA18" s="1">
        <f t="shared" si="3"/>
        <v>1267</v>
      </c>
      <c r="AB18" s="13">
        <f t="shared" si="3"/>
        <v>487</v>
      </c>
      <c r="AC18" s="17">
        <f t="shared" si="4"/>
        <v>1754</v>
      </c>
      <c r="AE18" s="3" t="s">
        <v>15</v>
      </c>
      <c r="AF18" s="2">
        <f t="shared" si="5"/>
        <v>6120.4373757455269</v>
      </c>
      <c r="AG18" s="2" t="str">
        <f t="shared" si="0"/>
        <v>N.A.</v>
      </c>
      <c r="AH18" s="2">
        <f t="shared" si="0"/>
        <v>3263.3507853403144</v>
      </c>
      <c r="AI18" s="2" t="str">
        <f t="shared" si="0"/>
        <v>N.A.</v>
      </c>
      <c r="AJ18" s="2" t="str">
        <f t="shared" si="0"/>
        <v>N.A.</v>
      </c>
      <c r="AK18" s="2">
        <f t="shared" si="0"/>
        <v>1684.6817248459959</v>
      </c>
      <c r="AL18" s="2">
        <f t="shared" si="0"/>
        <v>729.32862190812727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3084.6724546172059</v>
      </c>
      <c r="AQ18" s="13">
        <f t="shared" si="0"/>
        <v>1684.6817248459959</v>
      </c>
      <c r="AR18" s="14">
        <f t="shared" si="0"/>
        <v>2695.963511972634</v>
      </c>
    </row>
    <row r="19" spans="1:44" ht="15" customHeight="1" thickBot="1" x14ac:dyDescent="0.3">
      <c r="A19" s="4" t="s">
        <v>16</v>
      </c>
      <c r="B19" s="2">
        <v>430661141.00000012</v>
      </c>
      <c r="C19" s="2">
        <v>1382858845.9999986</v>
      </c>
      <c r="D19" s="2">
        <v>155324759.00000006</v>
      </c>
      <c r="E19" s="2">
        <v>17823300</v>
      </c>
      <c r="F19" s="2">
        <v>44634349.999999993</v>
      </c>
      <c r="G19" s="2">
        <v>95591745</v>
      </c>
      <c r="H19" s="2">
        <v>196067702.99999994</v>
      </c>
      <c r="I19" s="2">
        <v>88663180</v>
      </c>
      <c r="J19" s="2">
        <v>0</v>
      </c>
      <c r="K19" s="2"/>
      <c r="L19" s="1">
        <f t="shared" ref="L19" si="6">B19+D19+F19+H19+J19</f>
        <v>826687953.00000024</v>
      </c>
      <c r="M19" s="13">
        <f t="shared" ref="M19" si="7">C19+E19+G19+I19+K19</f>
        <v>1584937070.9999986</v>
      </c>
      <c r="N19" s="17">
        <f t="shared" ref="N19" si="8">L19+M19</f>
        <v>2411625023.999999</v>
      </c>
      <c r="P19" s="4" t="s">
        <v>16</v>
      </c>
      <c r="Q19" s="2">
        <v>86179</v>
      </c>
      <c r="R19" s="2">
        <v>228224</v>
      </c>
      <c r="S19" s="2">
        <v>22315</v>
      </c>
      <c r="T19" s="2">
        <v>3479</v>
      </c>
      <c r="U19" s="2">
        <v>6336</v>
      </c>
      <c r="V19" s="2">
        <v>12823</v>
      </c>
      <c r="W19" s="2">
        <v>45725</v>
      </c>
      <c r="X19" s="2">
        <v>13888</v>
      </c>
      <c r="Y19" s="2">
        <v>7493</v>
      </c>
      <c r="Z19" s="2">
        <v>0</v>
      </c>
      <c r="AA19" s="1">
        <f t="shared" ref="AA19" si="9">Q19+S19+U19+W19+Y19</f>
        <v>168048</v>
      </c>
      <c r="AB19" s="13">
        <f t="shared" ref="AB19" si="10">R19+T19+V19+X19+Z19</f>
        <v>258414</v>
      </c>
      <c r="AC19" s="14">
        <f t="shared" ref="AC19" si="11">AA19+AB19</f>
        <v>426462</v>
      </c>
      <c r="AE19" s="4" t="s">
        <v>16</v>
      </c>
      <c r="AF19" s="2">
        <f t="shared" si="5"/>
        <v>4997.2863574652774</v>
      </c>
      <c r="AG19" s="2">
        <f t="shared" si="0"/>
        <v>6059.2174617919172</v>
      </c>
      <c r="AH19" s="2">
        <f t="shared" si="0"/>
        <v>6960.5538427067022</v>
      </c>
      <c r="AI19" s="2">
        <f t="shared" si="0"/>
        <v>5123.1100891060651</v>
      </c>
      <c r="AJ19" s="2">
        <f t="shared" si="0"/>
        <v>7044.5628156565645</v>
      </c>
      <c r="AK19" s="2">
        <f t="shared" si="0"/>
        <v>7454.7098962801219</v>
      </c>
      <c r="AL19" s="2">
        <f t="shared" si="0"/>
        <v>4287.9760087479481</v>
      </c>
      <c r="AM19" s="2">
        <f t="shared" si="0"/>
        <v>6384.157546082949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4919.356094687234</v>
      </c>
      <c r="AQ19" s="13">
        <f t="shared" ref="AQ19" si="13">IFERROR(M19/AB19, "N.A.")</f>
        <v>6133.3250946156113</v>
      </c>
      <c r="AR19" s="14">
        <f t="shared" ref="AR19" si="14">IFERROR(N19/AC19, "N.A.")</f>
        <v>5654.9587630316391</v>
      </c>
    </row>
    <row r="20" spans="1:44" ht="15" customHeight="1" thickBot="1" x14ac:dyDescent="0.3">
      <c r="A20" s="5" t="s">
        <v>0</v>
      </c>
      <c r="B20" s="24">
        <f>B19+C19</f>
        <v>1813519986.9999986</v>
      </c>
      <c r="C20" s="26"/>
      <c r="D20" s="24">
        <f>D19+E19</f>
        <v>173148059.00000006</v>
      </c>
      <c r="E20" s="26"/>
      <c r="F20" s="24">
        <f>F19+G19</f>
        <v>140226095</v>
      </c>
      <c r="G20" s="26"/>
      <c r="H20" s="24">
        <f>H19+I19</f>
        <v>284730882.99999994</v>
      </c>
      <c r="I20" s="26"/>
      <c r="J20" s="24">
        <f>J19+K19</f>
        <v>0</v>
      </c>
      <c r="K20" s="26"/>
      <c r="L20" s="24">
        <f>L19+M19</f>
        <v>2411625023.999999</v>
      </c>
      <c r="M20" s="25"/>
      <c r="N20" s="18">
        <f>B20+D20+F20+H20+J20</f>
        <v>2411625023.9999986</v>
      </c>
      <c r="P20" s="5" t="s">
        <v>0</v>
      </c>
      <c r="Q20" s="24">
        <f>Q19+R19</f>
        <v>314403</v>
      </c>
      <c r="R20" s="26"/>
      <c r="S20" s="24">
        <f>S19+T19</f>
        <v>25794</v>
      </c>
      <c r="T20" s="26"/>
      <c r="U20" s="24">
        <f>U19+V19</f>
        <v>19159</v>
      </c>
      <c r="V20" s="26"/>
      <c r="W20" s="24">
        <f>W19+X19</f>
        <v>59613</v>
      </c>
      <c r="X20" s="26"/>
      <c r="Y20" s="24">
        <f>Y19+Z19</f>
        <v>7493</v>
      </c>
      <c r="Z20" s="26"/>
      <c r="AA20" s="24">
        <f>AA19+AB19</f>
        <v>426462</v>
      </c>
      <c r="AB20" s="26"/>
      <c r="AC20" s="19">
        <f>Q20+S20+U20+W20+Y20</f>
        <v>426462</v>
      </c>
      <c r="AE20" s="5" t="s">
        <v>0</v>
      </c>
      <c r="AF20" s="27">
        <f>IFERROR(B20/Q20,"N.A.")</f>
        <v>5768.1383033876855</v>
      </c>
      <c r="AG20" s="28"/>
      <c r="AH20" s="27">
        <f>IFERROR(D20/S20,"N.A.")</f>
        <v>6712.7261766302263</v>
      </c>
      <c r="AI20" s="28"/>
      <c r="AJ20" s="27">
        <f>IFERROR(F20/U20,"N.A.")</f>
        <v>7319.0717156427791</v>
      </c>
      <c r="AK20" s="28"/>
      <c r="AL20" s="27">
        <f>IFERROR(H20/W20,"N.A.")</f>
        <v>4776.3219935249017</v>
      </c>
      <c r="AM20" s="28"/>
      <c r="AN20" s="27">
        <f>IFERROR(J20/Y20,"N.A.")</f>
        <v>0</v>
      </c>
      <c r="AO20" s="28"/>
      <c r="AP20" s="27">
        <f>IFERROR(L20/AA20,"N.A.")</f>
        <v>5654.9587630316391</v>
      </c>
      <c r="AQ20" s="28"/>
      <c r="AR20" s="16">
        <f>IFERROR(N20/AC20, "N.A.")</f>
        <v>5654.9587630316382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108103505.00000001</v>
      </c>
      <c r="C27" s="2"/>
      <c r="D27" s="2">
        <v>76574454.999999985</v>
      </c>
      <c r="E27" s="2"/>
      <c r="F27" s="2">
        <v>35143800</v>
      </c>
      <c r="G27" s="2"/>
      <c r="H27" s="2">
        <v>148586320.00000003</v>
      </c>
      <c r="I27" s="2"/>
      <c r="J27" s="2">
        <v>0</v>
      </c>
      <c r="K27" s="2"/>
      <c r="L27" s="1">
        <f>B27+D27+F27+H27+J27</f>
        <v>368408080</v>
      </c>
      <c r="M27" s="13">
        <f>C27+E27+G27+I27+K27</f>
        <v>0</v>
      </c>
      <c r="N27" s="14">
        <f>L27+M27</f>
        <v>368408080</v>
      </c>
      <c r="P27" s="3" t="s">
        <v>12</v>
      </c>
      <c r="Q27" s="2">
        <v>17714</v>
      </c>
      <c r="R27" s="2">
        <v>0</v>
      </c>
      <c r="S27" s="2">
        <v>10888</v>
      </c>
      <c r="T27" s="2">
        <v>0</v>
      </c>
      <c r="U27" s="2">
        <v>4994</v>
      </c>
      <c r="V27" s="2">
        <v>0</v>
      </c>
      <c r="W27" s="2">
        <v>25279</v>
      </c>
      <c r="X27" s="2">
        <v>0</v>
      </c>
      <c r="Y27" s="2">
        <v>318</v>
      </c>
      <c r="Z27" s="2">
        <v>0</v>
      </c>
      <c r="AA27" s="1">
        <f>Q27+S27+U27+W27+Y27</f>
        <v>59193</v>
      </c>
      <c r="AB27" s="13">
        <f>R27+T27+V27+X27+Z27</f>
        <v>0</v>
      </c>
      <c r="AC27" s="14">
        <f>AA27+AB27</f>
        <v>59193</v>
      </c>
      <c r="AE27" s="3" t="s">
        <v>12</v>
      </c>
      <c r="AF27" s="2">
        <f>IFERROR(B27/Q27, "N.A.")</f>
        <v>6102.7156486394952</v>
      </c>
      <c r="AG27" s="2" t="str">
        <f t="shared" ref="AG27:AR31" si="15">IFERROR(C27/R27, "N.A.")</f>
        <v>N.A.</v>
      </c>
      <c r="AH27" s="2">
        <f t="shared" si="15"/>
        <v>7032.9220242468755</v>
      </c>
      <c r="AI27" s="2" t="str">
        <f t="shared" si="15"/>
        <v>N.A.</v>
      </c>
      <c r="AJ27" s="2">
        <f t="shared" si="15"/>
        <v>7037.2046455746895</v>
      </c>
      <c r="AK27" s="2" t="str">
        <f t="shared" si="15"/>
        <v>N.A.</v>
      </c>
      <c r="AL27" s="2">
        <f t="shared" si="15"/>
        <v>5877.8559278452485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6223.8453871234778</v>
      </c>
      <c r="AQ27" s="13" t="str">
        <f t="shared" si="15"/>
        <v>N.A.</v>
      </c>
      <c r="AR27" s="14">
        <f t="shared" si="15"/>
        <v>6223.8453871234778</v>
      </c>
    </row>
    <row r="28" spans="1:44" ht="15" customHeight="1" thickBot="1" x14ac:dyDescent="0.3">
      <c r="A28" s="3" t="s">
        <v>13</v>
      </c>
      <c r="B28" s="2">
        <v>11077560</v>
      </c>
      <c r="C28" s="2">
        <v>615000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11077560</v>
      </c>
      <c r="M28" s="13">
        <f t="shared" si="16"/>
        <v>615000</v>
      </c>
      <c r="N28" s="14">
        <f t="shared" ref="N28:N30" si="17">L28+M28</f>
        <v>11692560</v>
      </c>
      <c r="P28" s="3" t="s">
        <v>13</v>
      </c>
      <c r="Q28" s="2">
        <v>1523</v>
      </c>
      <c r="R28" s="2">
        <v>123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1523</v>
      </c>
      <c r="AB28" s="13">
        <f t="shared" si="18"/>
        <v>123</v>
      </c>
      <c r="AC28" s="14">
        <f t="shared" ref="AC28:AC30" si="19">AA28+AB28</f>
        <v>1646</v>
      </c>
      <c r="AE28" s="3" t="s">
        <v>13</v>
      </c>
      <c r="AF28" s="2">
        <f t="shared" ref="AF28:AF31" si="20">IFERROR(B28/Q28, "N.A.")</f>
        <v>7273.5128036769538</v>
      </c>
      <c r="AG28" s="2">
        <f t="shared" si="15"/>
        <v>5000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7273.5128036769538</v>
      </c>
      <c r="AQ28" s="13">
        <f t="shared" si="15"/>
        <v>5000</v>
      </c>
      <c r="AR28" s="14">
        <f t="shared" si="15"/>
        <v>7103.6208991494532</v>
      </c>
    </row>
    <row r="29" spans="1:44" ht="15" customHeight="1" thickBot="1" x14ac:dyDescent="0.3">
      <c r="A29" s="3" t="s">
        <v>14</v>
      </c>
      <c r="B29" s="2">
        <v>162208576</v>
      </c>
      <c r="C29" s="2">
        <v>923528536.00000083</v>
      </c>
      <c r="D29" s="2">
        <v>49712824</v>
      </c>
      <c r="E29" s="2">
        <v>13163000</v>
      </c>
      <c r="F29" s="2"/>
      <c r="G29" s="2">
        <v>90065170</v>
      </c>
      <c r="H29" s="2"/>
      <c r="I29" s="2">
        <v>41868070</v>
      </c>
      <c r="J29" s="2">
        <v>0</v>
      </c>
      <c r="K29" s="2"/>
      <c r="L29" s="1">
        <f t="shared" si="16"/>
        <v>211921400</v>
      </c>
      <c r="M29" s="13">
        <f t="shared" si="16"/>
        <v>1068624776.0000008</v>
      </c>
      <c r="N29" s="14">
        <f t="shared" si="17"/>
        <v>1280546176.000001</v>
      </c>
      <c r="P29" s="3" t="s">
        <v>14</v>
      </c>
      <c r="Q29" s="2">
        <v>31642</v>
      </c>
      <c r="R29" s="2">
        <v>140726</v>
      </c>
      <c r="S29" s="2">
        <v>6715</v>
      </c>
      <c r="T29" s="2">
        <v>2657</v>
      </c>
      <c r="U29" s="2">
        <v>0</v>
      </c>
      <c r="V29" s="2">
        <v>9792</v>
      </c>
      <c r="W29" s="2">
        <v>0</v>
      </c>
      <c r="X29" s="2">
        <v>7737</v>
      </c>
      <c r="Y29" s="2">
        <v>629</v>
      </c>
      <c r="Z29" s="2">
        <v>0</v>
      </c>
      <c r="AA29" s="1">
        <f t="shared" si="18"/>
        <v>38986</v>
      </c>
      <c r="AB29" s="13">
        <f t="shared" si="18"/>
        <v>160912</v>
      </c>
      <c r="AC29" s="14">
        <f t="shared" si="19"/>
        <v>199898</v>
      </c>
      <c r="AE29" s="3" t="s">
        <v>14</v>
      </c>
      <c r="AF29" s="2">
        <f t="shared" si="20"/>
        <v>5126.3692560520831</v>
      </c>
      <c r="AG29" s="2">
        <f t="shared" si="15"/>
        <v>6562.6006281710615</v>
      </c>
      <c r="AH29" s="2">
        <f t="shared" si="15"/>
        <v>7403.2500372300819</v>
      </c>
      <c r="AI29" s="2">
        <f t="shared" si="15"/>
        <v>4954.0835528791868</v>
      </c>
      <c r="AJ29" s="2" t="str">
        <f t="shared" si="15"/>
        <v>N.A.</v>
      </c>
      <c r="AK29" s="2">
        <f t="shared" si="15"/>
        <v>9197.8319035947716</v>
      </c>
      <c r="AL29" s="2" t="str">
        <f t="shared" si="15"/>
        <v>N.A.</v>
      </c>
      <c r="AM29" s="2">
        <f t="shared" si="15"/>
        <v>5411.408814786093</v>
      </c>
      <c r="AN29" s="2">
        <f t="shared" si="15"/>
        <v>0</v>
      </c>
      <c r="AO29" s="2" t="str">
        <f t="shared" si="15"/>
        <v>N.A.</v>
      </c>
      <c r="AP29" s="15">
        <f t="shared" si="15"/>
        <v>5435.8333760837222</v>
      </c>
      <c r="AQ29" s="13">
        <f t="shared" si="15"/>
        <v>6641.0508600974499</v>
      </c>
      <c r="AR29" s="14">
        <f t="shared" si="15"/>
        <v>6405.997938948869</v>
      </c>
    </row>
    <row r="30" spans="1:44" ht="15" customHeight="1" thickBot="1" x14ac:dyDescent="0.3">
      <c r="A30" s="3" t="s">
        <v>15</v>
      </c>
      <c r="B30" s="2">
        <v>3078580</v>
      </c>
      <c r="C30" s="2"/>
      <c r="D30" s="2">
        <v>623300</v>
      </c>
      <c r="E30" s="2"/>
      <c r="F30" s="2"/>
      <c r="G30" s="2">
        <v>820440</v>
      </c>
      <c r="H30" s="2">
        <v>206400.00000000003</v>
      </c>
      <c r="I30" s="2"/>
      <c r="J30" s="2"/>
      <c r="K30" s="2"/>
      <c r="L30" s="1">
        <f t="shared" si="16"/>
        <v>3908280</v>
      </c>
      <c r="M30" s="13">
        <f t="shared" si="16"/>
        <v>820440</v>
      </c>
      <c r="N30" s="14">
        <f t="shared" si="17"/>
        <v>4728720</v>
      </c>
      <c r="P30" s="3" t="s">
        <v>15</v>
      </c>
      <c r="Q30" s="2">
        <v>503</v>
      </c>
      <c r="R30" s="2">
        <v>0</v>
      </c>
      <c r="S30" s="2">
        <v>191</v>
      </c>
      <c r="T30" s="2">
        <v>0</v>
      </c>
      <c r="U30" s="2">
        <v>0</v>
      </c>
      <c r="V30" s="2">
        <v>313</v>
      </c>
      <c r="W30" s="2">
        <v>283</v>
      </c>
      <c r="X30" s="2">
        <v>0</v>
      </c>
      <c r="Y30" s="2">
        <v>0</v>
      </c>
      <c r="Z30" s="2">
        <v>0</v>
      </c>
      <c r="AA30" s="1">
        <f t="shared" si="18"/>
        <v>977</v>
      </c>
      <c r="AB30" s="13">
        <f t="shared" si="18"/>
        <v>313</v>
      </c>
      <c r="AC30" s="17">
        <f t="shared" si="19"/>
        <v>1290</v>
      </c>
      <c r="AE30" s="3" t="s">
        <v>15</v>
      </c>
      <c r="AF30" s="2">
        <f t="shared" si="20"/>
        <v>6120.4373757455269</v>
      </c>
      <c r="AG30" s="2" t="str">
        <f t="shared" si="15"/>
        <v>N.A.</v>
      </c>
      <c r="AH30" s="2">
        <f t="shared" si="15"/>
        <v>3263.3507853403144</v>
      </c>
      <c r="AI30" s="2" t="str">
        <f t="shared" si="15"/>
        <v>N.A.</v>
      </c>
      <c r="AJ30" s="2" t="str">
        <f t="shared" si="15"/>
        <v>N.A.</v>
      </c>
      <c r="AK30" s="2">
        <f t="shared" si="15"/>
        <v>2621.214057507987</v>
      </c>
      <c r="AL30" s="2">
        <f t="shared" si="15"/>
        <v>729.32862190812727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4000.28659160696</v>
      </c>
      <c r="AQ30" s="13">
        <f t="shared" si="15"/>
        <v>2621.214057507987</v>
      </c>
      <c r="AR30" s="14">
        <f t="shared" si="15"/>
        <v>3665.6744186046512</v>
      </c>
    </row>
    <row r="31" spans="1:44" ht="15" customHeight="1" thickBot="1" x14ac:dyDescent="0.3">
      <c r="A31" s="4" t="s">
        <v>16</v>
      </c>
      <c r="B31" s="2">
        <v>284468221.00000006</v>
      </c>
      <c r="C31" s="2">
        <v>924143536.00000083</v>
      </c>
      <c r="D31" s="2">
        <v>126910579.00000001</v>
      </c>
      <c r="E31" s="2">
        <v>13163000</v>
      </c>
      <c r="F31" s="2">
        <v>35143800</v>
      </c>
      <c r="G31" s="2">
        <v>90885610.000000015</v>
      </c>
      <c r="H31" s="2">
        <v>148792720</v>
      </c>
      <c r="I31" s="2">
        <v>41868070</v>
      </c>
      <c r="J31" s="2">
        <v>0</v>
      </c>
      <c r="K31" s="2"/>
      <c r="L31" s="1">
        <f t="shared" ref="L31" si="21">B31+D31+F31+H31+J31</f>
        <v>595315320</v>
      </c>
      <c r="M31" s="13">
        <f t="shared" ref="M31" si="22">C31+E31+G31+I31+K31</f>
        <v>1070060216.0000008</v>
      </c>
      <c r="N31" s="17">
        <f t="shared" ref="N31" si="23">L31+M31</f>
        <v>1665375536.000001</v>
      </c>
      <c r="P31" s="4" t="s">
        <v>16</v>
      </c>
      <c r="Q31" s="2">
        <v>51382</v>
      </c>
      <c r="R31" s="2">
        <v>140849</v>
      </c>
      <c r="S31" s="2">
        <v>17794</v>
      </c>
      <c r="T31" s="2">
        <v>2657</v>
      </c>
      <c r="U31" s="2">
        <v>4994</v>
      </c>
      <c r="V31" s="2">
        <v>10105</v>
      </c>
      <c r="W31" s="2">
        <v>25562</v>
      </c>
      <c r="X31" s="2">
        <v>7737</v>
      </c>
      <c r="Y31" s="2">
        <v>947</v>
      </c>
      <c r="Z31" s="2">
        <v>0</v>
      </c>
      <c r="AA31" s="1">
        <f t="shared" ref="AA31" si="24">Q31+S31+U31+W31+Y31</f>
        <v>100679</v>
      </c>
      <c r="AB31" s="13">
        <f t="shared" ref="AB31" si="25">R31+T31+V31+X31+Z31</f>
        <v>161348</v>
      </c>
      <c r="AC31" s="14">
        <f t="shared" ref="AC31" si="26">AA31+AB31</f>
        <v>262027</v>
      </c>
      <c r="AE31" s="4" t="s">
        <v>16</v>
      </c>
      <c r="AF31" s="2">
        <f t="shared" si="20"/>
        <v>5536.3399828733809</v>
      </c>
      <c r="AG31" s="2">
        <f t="shared" si="15"/>
        <v>6561.2360471142911</v>
      </c>
      <c r="AH31" s="2">
        <f t="shared" si="15"/>
        <v>7132.2119253681021</v>
      </c>
      <c r="AI31" s="2">
        <f t="shared" si="15"/>
        <v>4954.0835528791868</v>
      </c>
      <c r="AJ31" s="2">
        <f t="shared" si="15"/>
        <v>7037.2046455746895</v>
      </c>
      <c r="AK31" s="2">
        <f t="shared" si="15"/>
        <v>8994.1227115289475</v>
      </c>
      <c r="AL31" s="2">
        <f t="shared" si="15"/>
        <v>5820.8559580627498</v>
      </c>
      <c r="AM31" s="2">
        <f t="shared" si="15"/>
        <v>5411.408814786093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5913.003903495267</v>
      </c>
      <c r="AQ31" s="13">
        <f t="shared" ref="AQ31" si="28">IFERROR(M31/AB31, "N.A.")</f>
        <v>6632.0017353794337</v>
      </c>
      <c r="AR31" s="14">
        <f t="shared" ref="AR31" si="29">IFERROR(N31/AC31, "N.A.")</f>
        <v>6355.7401947127619</v>
      </c>
    </row>
    <row r="32" spans="1:44" ht="15" customHeight="1" thickBot="1" x14ac:dyDescent="0.3">
      <c r="A32" s="5" t="s">
        <v>0</v>
      </c>
      <c r="B32" s="24">
        <f>B31+C31</f>
        <v>1208611757.000001</v>
      </c>
      <c r="C32" s="26"/>
      <c r="D32" s="24">
        <f>D31+E31</f>
        <v>140073579</v>
      </c>
      <c r="E32" s="26"/>
      <c r="F32" s="24">
        <f>F31+G31</f>
        <v>126029410.00000001</v>
      </c>
      <c r="G32" s="26"/>
      <c r="H32" s="24">
        <f>H31+I31</f>
        <v>190660790</v>
      </c>
      <c r="I32" s="26"/>
      <c r="J32" s="24">
        <f>J31+K31</f>
        <v>0</v>
      </c>
      <c r="K32" s="26"/>
      <c r="L32" s="24">
        <f>L31+M31</f>
        <v>1665375536.000001</v>
      </c>
      <c r="M32" s="25"/>
      <c r="N32" s="18">
        <f>B32+D32+F32+H32+J32</f>
        <v>1665375536.000001</v>
      </c>
      <c r="P32" s="5" t="s">
        <v>0</v>
      </c>
      <c r="Q32" s="24">
        <f>Q31+R31</f>
        <v>192231</v>
      </c>
      <c r="R32" s="26"/>
      <c r="S32" s="24">
        <f>S31+T31</f>
        <v>20451</v>
      </c>
      <c r="T32" s="26"/>
      <c r="U32" s="24">
        <f>U31+V31</f>
        <v>15099</v>
      </c>
      <c r="V32" s="26"/>
      <c r="W32" s="24">
        <f>W31+X31</f>
        <v>33299</v>
      </c>
      <c r="X32" s="26"/>
      <c r="Y32" s="24">
        <f>Y31+Z31</f>
        <v>947</v>
      </c>
      <c r="Z32" s="26"/>
      <c r="AA32" s="24">
        <f>AA31+AB31</f>
        <v>262027</v>
      </c>
      <c r="AB32" s="26"/>
      <c r="AC32" s="19">
        <f>Q32+S32+U32+W32+Y32</f>
        <v>262027</v>
      </c>
      <c r="AE32" s="5" t="s">
        <v>0</v>
      </c>
      <c r="AF32" s="27">
        <f>IFERROR(B32/Q32,"N.A.")</f>
        <v>6287.288507056619</v>
      </c>
      <c r="AG32" s="28"/>
      <c r="AH32" s="27">
        <f>IFERROR(D32/S32,"N.A.")</f>
        <v>6849.2288396655422</v>
      </c>
      <c r="AI32" s="28"/>
      <c r="AJ32" s="27">
        <f>IFERROR(F32/U32,"N.A.")</f>
        <v>8346.8713159811923</v>
      </c>
      <c r="AK32" s="28"/>
      <c r="AL32" s="27">
        <f>IFERROR(H32/W32,"N.A.")</f>
        <v>5725.7211928286133</v>
      </c>
      <c r="AM32" s="28"/>
      <c r="AN32" s="27">
        <f>IFERROR(J32/Y32,"N.A.")</f>
        <v>0</v>
      </c>
      <c r="AO32" s="28"/>
      <c r="AP32" s="27">
        <f>IFERROR(L32/AA32,"N.A.")</f>
        <v>6355.7401947127619</v>
      </c>
      <c r="AQ32" s="28"/>
      <c r="AR32" s="16">
        <f>IFERROR(N32/AC32, "N.A.")</f>
        <v>6355.7401947127619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15591677.999999998</v>
      </c>
      <c r="C39" s="2"/>
      <c r="D39" s="2">
        <v>6570000.0000000009</v>
      </c>
      <c r="E39" s="2"/>
      <c r="F39" s="2">
        <v>9490550</v>
      </c>
      <c r="G39" s="2"/>
      <c r="H39" s="2">
        <v>47274983.000000015</v>
      </c>
      <c r="I39" s="2"/>
      <c r="J39" s="2">
        <v>0</v>
      </c>
      <c r="K39" s="2"/>
      <c r="L39" s="1">
        <f>B39+D39+F39+H39+J39</f>
        <v>78927211.000000015</v>
      </c>
      <c r="M39" s="13">
        <f>C39+E39+G39+I39+K39</f>
        <v>0</v>
      </c>
      <c r="N39" s="14">
        <f>L39+M39</f>
        <v>78927211.000000015</v>
      </c>
      <c r="P39" s="3" t="s">
        <v>12</v>
      </c>
      <c r="Q39" s="2">
        <v>4466</v>
      </c>
      <c r="R39" s="2">
        <v>0</v>
      </c>
      <c r="S39" s="2">
        <v>537</v>
      </c>
      <c r="T39" s="2">
        <v>0</v>
      </c>
      <c r="U39" s="2">
        <v>1342</v>
      </c>
      <c r="V39" s="2">
        <v>0</v>
      </c>
      <c r="W39" s="2">
        <v>20163</v>
      </c>
      <c r="X39" s="2">
        <v>0</v>
      </c>
      <c r="Y39" s="2">
        <v>2448</v>
      </c>
      <c r="Z39" s="2">
        <v>0</v>
      </c>
      <c r="AA39" s="1">
        <f>Q39+S39+U39+W39+Y39</f>
        <v>28956</v>
      </c>
      <c r="AB39" s="13">
        <f>R39+T39+V39+X39+Z39</f>
        <v>0</v>
      </c>
      <c r="AC39" s="14">
        <f>AA39+AB39</f>
        <v>28956</v>
      </c>
      <c r="AE39" s="3" t="s">
        <v>12</v>
      </c>
      <c r="AF39" s="2">
        <f>IFERROR(B39/Q39, "N.A.")</f>
        <v>3491.1952530228386</v>
      </c>
      <c r="AG39" s="2" t="str">
        <f t="shared" ref="AG39:AR43" si="30">IFERROR(C39/R39, "N.A.")</f>
        <v>N.A.</v>
      </c>
      <c r="AH39" s="2">
        <f t="shared" si="30"/>
        <v>12234.636871508381</v>
      </c>
      <c r="AI39" s="2" t="str">
        <f t="shared" si="30"/>
        <v>N.A.</v>
      </c>
      <c r="AJ39" s="2">
        <f t="shared" si="30"/>
        <v>7071.9448584202682</v>
      </c>
      <c r="AK39" s="2" t="str">
        <f t="shared" si="30"/>
        <v>N.A.</v>
      </c>
      <c r="AL39" s="2">
        <f t="shared" si="30"/>
        <v>2344.6403312999064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2725.7636068517754</v>
      </c>
      <c r="AQ39" s="13" t="str">
        <f t="shared" si="30"/>
        <v>N.A.</v>
      </c>
      <c r="AR39" s="14">
        <f t="shared" si="30"/>
        <v>2725.7636068517754</v>
      </c>
    </row>
    <row r="40" spans="1:44" ht="15" customHeight="1" thickBot="1" x14ac:dyDescent="0.3">
      <c r="A40" s="3" t="s">
        <v>13</v>
      </c>
      <c r="B40" s="2">
        <v>48117435</v>
      </c>
      <c r="C40" s="2">
        <v>3865220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48117435</v>
      </c>
      <c r="M40" s="13">
        <f t="shared" si="31"/>
        <v>3865220</v>
      </c>
      <c r="N40" s="14">
        <f t="shared" ref="N40:N42" si="32">L40+M40</f>
        <v>51982655</v>
      </c>
      <c r="P40" s="3" t="s">
        <v>13</v>
      </c>
      <c r="Q40" s="2">
        <v>12848</v>
      </c>
      <c r="R40" s="2">
        <v>616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12848</v>
      </c>
      <c r="AB40" s="13">
        <f t="shared" si="33"/>
        <v>616</v>
      </c>
      <c r="AC40" s="14">
        <f t="shared" ref="AC40:AC42" si="34">AA40+AB40</f>
        <v>13464</v>
      </c>
      <c r="AE40" s="3" t="s">
        <v>13</v>
      </c>
      <c r="AF40" s="2">
        <f t="shared" ref="AF40:AF43" si="35">IFERROR(B40/Q40, "N.A.")</f>
        <v>3745.1303704856787</v>
      </c>
      <c r="AG40" s="2">
        <f t="shared" si="30"/>
        <v>6274.7077922077924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3745.1303704856787</v>
      </c>
      <c r="AQ40" s="13">
        <f t="shared" si="30"/>
        <v>6274.7077922077924</v>
      </c>
      <c r="AR40" s="14">
        <f t="shared" si="30"/>
        <v>3860.8626708259062</v>
      </c>
    </row>
    <row r="41" spans="1:44" ht="15" customHeight="1" thickBot="1" x14ac:dyDescent="0.3">
      <c r="A41" s="3" t="s">
        <v>14</v>
      </c>
      <c r="B41" s="2">
        <v>82483807</v>
      </c>
      <c r="C41" s="2">
        <v>454850089.99999964</v>
      </c>
      <c r="D41" s="2">
        <v>21844179.999999996</v>
      </c>
      <c r="E41" s="2">
        <v>4660300</v>
      </c>
      <c r="F41" s="2"/>
      <c r="G41" s="2">
        <v>4706134.9999999991</v>
      </c>
      <c r="H41" s="2"/>
      <c r="I41" s="2">
        <v>46795109.999999985</v>
      </c>
      <c r="J41" s="2">
        <v>0</v>
      </c>
      <c r="K41" s="2"/>
      <c r="L41" s="1">
        <f t="shared" si="31"/>
        <v>104327987</v>
      </c>
      <c r="M41" s="13">
        <f t="shared" si="31"/>
        <v>511011634.99999964</v>
      </c>
      <c r="N41" s="14">
        <f t="shared" si="32"/>
        <v>615339621.99999964</v>
      </c>
      <c r="P41" s="3" t="s">
        <v>14</v>
      </c>
      <c r="Q41" s="2">
        <v>17483</v>
      </c>
      <c r="R41" s="2">
        <v>86759</v>
      </c>
      <c r="S41" s="2">
        <v>3984</v>
      </c>
      <c r="T41" s="2">
        <v>822</v>
      </c>
      <c r="U41" s="2">
        <v>0</v>
      </c>
      <c r="V41" s="2">
        <v>2544</v>
      </c>
      <c r="W41" s="2">
        <v>0</v>
      </c>
      <c r="X41" s="2">
        <v>6151</v>
      </c>
      <c r="Y41" s="2">
        <v>3808</v>
      </c>
      <c r="Z41" s="2">
        <v>0</v>
      </c>
      <c r="AA41" s="1">
        <f t="shared" si="33"/>
        <v>25275</v>
      </c>
      <c r="AB41" s="13">
        <f t="shared" si="33"/>
        <v>96276</v>
      </c>
      <c r="AC41" s="14">
        <f t="shared" si="34"/>
        <v>121551</v>
      </c>
      <c r="AE41" s="3" t="s">
        <v>14</v>
      </c>
      <c r="AF41" s="2">
        <f t="shared" si="35"/>
        <v>4717.9435451581539</v>
      </c>
      <c r="AG41" s="2">
        <f t="shared" si="30"/>
        <v>5242.6847935084506</v>
      </c>
      <c r="AH41" s="2">
        <f t="shared" si="30"/>
        <v>5482.9769076305211</v>
      </c>
      <c r="AI41" s="2">
        <f t="shared" si="30"/>
        <v>5669.4647201946473</v>
      </c>
      <c r="AJ41" s="2" t="str">
        <f t="shared" si="30"/>
        <v>N.A.</v>
      </c>
      <c r="AK41" s="2">
        <f t="shared" si="30"/>
        <v>1849.895833333333</v>
      </c>
      <c r="AL41" s="2" t="str">
        <f t="shared" si="30"/>
        <v>N.A.</v>
      </c>
      <c r="AM41" s="2">
        <f t="shared" si="30"/>
        <v>7607.7239473256359</v>
      </c>
      <c r="AN41" s="2">
        <f t="shared" si="30"/>
        <v>0</v>
      </c>
      <c r="AO41" s="2" t="str">
        <f t="shared" si="30"/>
        <v>N.A.</v>
      </c>
      <c r="AP41" s="15">
        <f t="shared" si="30"/>
        <v>4127.7146191889215</v>
      </c>
      <c r="AQ41" s="13">
        <f t="shared" si="30"/>
        <v>5307.7780028252073</v>
      </c>
      <c r="AR41" s="14">
        <f t="shared" si="30"/>
        <v>5062.3986803892985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>
        <v>0</v>
      </c>
      <c r="H42" s="2"/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174</v>
      </c>
      <c r="W42" s="2">
        <v>0</v>
      </c>
      <c r="X42" s="2">
        <v>0</v>
      </c>
      <c r="Y42" s="2">
        <v>290</v>
      </c>
      <c r="Z42" s="2">
        <v>0</v>
      </c>
      <c r="AA42" s="1">
        <f t="shared" si="33"/>
        <v>290</v>
      </c>
      <c r="AB42" s="13">
        <f t="shared" si="33"/>
        <v>174</v>
      </c>
      <c r="AC42" s="14">
        <f t="shared" si="34"/>
        <v>464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>
        <f t="shared" si="30"/>
        <v>0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>
        <f t="shared" si="30"/>
        <v>0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146192920</v>
      </c>
      <c r="C43" s="2">
        <v>458715309.9999997</v>
      </c>
      <c r="D43" s="2">
        <v>28414180</v>
      </c>
      <c r="E43" s="2">
        <v>4660300</v>
      </c>
      <c r="F43" s="2">
        <v>9490550</v>
      </c>
      <c r="G43" s="2">
        <v>4706135</v>
      </c>
      <c r="H43" s="2">
        <v>47274983.000000015</v>
      </c>
      <c r="I43" s="2">
        <v>46795109.999999985</v>
      </c>
      <c r="J43" s="2">
        <v>0</v>
      </c>
      <c r="K43" s="2"/>
      <c r="L43" s="1">
        <f t="shared" ref="L43" si="36">B43+D43+F43+H43+J43</f>
        <v>231372633</v>
      </c>
      <c r="M43" s="13">
        <f t="shared" ref="M43" si="37">C43+E43+G43+I43+K43</f>
        <v>514876854.9999997</v>
      </c>
      <c r="N43" s="17">
        <f t="shared" ref="N43" si="38">L43+M43</f>
        <v>746249487.99999976</v>
      </c>
      <c r="P43" s="4" t="s">
        <v>16</v>
      </c>
      <c r="Q43" s="2">
        <v>34797</v>
      </c>
      <c r="R43" s="2">
        <v>87375</v>
      </c>
      <c r="S43" s="2">
        <v>4521</v>
      </c>
      <c r="T43" s="2">
        <v>822</v>
      </c>
      <c r="U43" s="2">
        <v>1342</v>
      </c>
      <c r="V43" s="2">
        <v>2718</v>
      </c>
      <c r="W43" s="2">
        <v>20163</v>
      </c>
      <c r="X43" s="2">
        <v>6151</v>
      </c>
      <c r="Y43" s="2">
        <v>6546</v>
      </c>
      <c r="Z43" s="2">
        <v>0</v>
      </c>
      <c r="AA43" s="1">
        <f t="shared" ref="AA43" si="39">Q43+S43+U43+W43+Y43</f>
        <v>67369</v>
      </c>
      <c r="AB43" s="13">
        <f t="shared" ref="AB43" si="40">R43+T43+V43+X43+Z43</f>
        <v>97066</v>
      </c>
      <c r="AC43" s="17">
        <f t="shared" ref="AC43" si="41">AA43+AB43</f>
        <v>164435</v>
      </c>
      <c r="AE43" s="4" t="s">
        <v>16</v>
      </c>
      <c r="AF43" s="2">
        <f t="shared" si="35"/>
        <v>4201.308158749317</v>
      </c>
      <c r="AG43" s="2">
        <f t="shared" si="30"/>
        <v>5249.9606294706691</v>
      </c>
      <c r="AH43" s="2">
        <f t="shared" si="30"/>
        <v>6284.9325370493252</v>
      </c>
      <c r="AI43" s="2">
        <f t="shared" si="30"/>
        <v>5669.4647201946473</v>
      </c>
      <c r="AJ43" s="2">
        <f t="shared" si="30"/>
        <v>7071.9448584202682</v>
      </c>
      <c r="AK43" s="2">
        <f t="shared" si="30"/>
        <v>1731.4698307579101</v>
      </c>
      <c r="AL43" s="2">
        <f t="shared" si="30"/>
        <v>2344.6403312999064</v>
      </c>
      <c r="AM43" s="2">
        <f t="shared" si="30"/>
        <v>7607.7239473256359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3434.4080066499428</v>
      </c>
      <c r="AQ43" s="13">
        <f t="shared" ref="AQ43" si="43">IFERROR(M43/AB43, "N.A.")</f>
        <v>5304.3996352996901</v>
      </c>
      <c r="AR43" s="14">
        <f t="shared" ref="AR43" si="44">IFERROR(N43/AC43, "N.A.")</f>
        <v>4538.264286800254</v>
      </c>
    </row>
    <row r="44" spans="1:44" ht="15" customHeight="1" thickBot="1" x14ac:dyDescent="0.3">
      <c r="A44" s="5" t="s">
        <v>0</v>
      </c>
      <c r="B44" s="24">
        <f>B43+C43</f>
        <v>604908229.99999976</v>
      </c>
      <c r="C44" s="26"/>
      <c r="D44" s="24">
        <f>D43+E43</f>
        <v>33074480</v>
      </c>
      <c r="E44" s="26"/>
      <c r="F44" s="24">
        <f>F43+G43</f>
        <v>14196685</v>
      </c>
      <c r="G44" s="26"/>
      <c r="H44" s="24">
        <f>H43+I43</f>
        <v>94070093</v>
      </c>
      <c r="I44" s="26"/>
      <c r="J44" s="24">
        <f>J43+K43</f>
        <v>0</v>
      </c>
      <c r="K44" s="26"/>
      <c r="L44" s="24">
        <f>L43+M43</f>
        <v>746249487.99999976</v>
      </c>
      <c r="M44" s="25"/>
      <c r="N44" s="18">
        <f>B44+D44+F44+H44+J44</f>
        <v>746249487.99999976</v>
      </c>
      <c r="P44" s="5" t="s">
        <v>0</v>
      </c>
      <c r="Q44" s="24">
        <f>Q43+R43</f>
        <v>122172</v>
      </c>
      <c r="R44" s="26"/>
      <c r="S44" s="24">
        <f>S43+T43</f>
        <v>5343</v>
      </c>
      <c r="T44" s="26"/>
      <c r="U44" s="24">
        <f>U43+V43</f>
        <v>4060</v>
      </c>
      <c r="V44" s="26"/>
      <c r="W44" s="24">
        <f>W43+X43</f>
        <v>26314</v>
      </c>
      <c r="X44" s="26"/>
      <c r="Y44" s="24">
        <f>Y43+Z43</f>
        <v>6546</v>
      </c>
      <c r="Z44" s="26"/>
      <c r="AA44" s="24">
        <f>AA43+AB43</f>
        <v>164435</v>
      </c>
      <c r="AB44" s="25"/>
      <c r="AC44" s="18">
        <f>Q44+S44+U44+W44+Y44</f>
        <v>164435</v>
      </c>
      <c r="AE44" s="5" t="s">
        <v>0</v>
      </c>
      <c r="AF44" s="27">
        <f>IFERROR(B44/Q44,"N.A.")</f>
        <v>4951.2836820220655</v>
      </c>
      <c r="AG44" s="28"/>
      <c r="AH44" s="27">
        <f>IFERROR(D44/S44,"N.A.")</f>
        <v>6190.2451806101444</v>
      </c>
      <c r="AI44" s="28"/>
      <c r="AJ44" s="27">
        <f>IFERROR(F44/U44,"N.A.")</f>
        <v>3496.7204433497536</v>
      </c>
      <c r="AK44" s="28"/>
      <c r="AL44" s="27">
        <f>IFERROR(H44/W44,"N.A.")</f>
        <v>3574.9066276506801</v>
      </c>
      <c r="AM44" s="28"/>
      <c r="AN44" s="27">
        <f>IFERROR(J44/Y44,"N.A.")</f>
        <v>0</v>
      </c>
      <c r="AO44" s="28"/>
      <c r="AP44" s="27">
        <f>IFERROR(L44/AA44,"N.A.")</f>
        <v>4538.264286800254</v>
      </c>
      <c r="AQ44" s="28"/>
      <c r="AR44" s="16">
        <f>IFERROR(N44/AC44, "N.A.")</f>
        <v>4538.264286800254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5791240</v>
      </c>
      <c r="C15" s="2"/>
      <c r="D15" s="2">
        <v>3133559.9999999995</v>
      </c>
      <c r="E15" s="2"/>
      <c r="F15" s="2">
        <v>6454610</v>
      </c>
      <c r="G15" s="2"/>
      <c r="H15" s="2">
        <v>8311389.9999999981</v>
      </c>
      <c r="I15" s="2"/>
      <c r="J15" s="2">
        <v>0</v>
      </c>
      <c r="K15" s="2"/>
      <c r="L15" s="1">
        <f>B15+D15+F15+H15+J15</f>
        <v>23690800</v>
      </c>
      <c r="M15" s="13">
        <f>C15+E15+G15+I15+K15</f>
        <v>0</v>
      </c>
      <c r="N15" s="14">
        <f>L15+M15</f>
        <v>23690800</v>
      </c>
      <c r="P15" s="3" t="s">
        <v>12</v>
      </c>
      <c r="Q15" s="2">
        <v>1913</v>
      </c>
      <c r="R15" s="2">
        <v>0</v>
      </c>
      <c r="S15" s="2">
        <v>617</v>
      </c>
      <c r="T15" s="2">
        <v>0</v>
      </c>
      <c r="U15" s="2">
        <v>755</v>
      </c>
      <c r="V15" s="2">
        <v>0</v>
      </c>
      <c r="W15" s="2">
        <v>5334</v>
      </c>
      <c r="X15" s="2">
        <v>0</v>
      </c>
      <c r="Y15" s="2">
        <v>1260</v>
      </c>
      <c r="Z15" s="2">
        <v>0</v>
      </c>
      <c r="AA15" s="1">
        <f>Q15+S15+U15+W15+Y15</f>
        <v>9879</v>
      </c>
      <c r="AB15" s="13">
        <f>R15+T15+V15+X15+Z15</f>
        <v>0</v>
      </c>
      <c r="AC15" s="14">
        <f>AA15+AB15</f>
        <v>9879</v>
      </c>
      <c r="AE15" s="3" t="s">
        <v>12</v>
      </c>
      <c r="AF15" s="2">
        <f>IFERROR(B15/Q15, "N.A.")</f>
        <v>3027.3078933612128</v>
      </c>
      <c r="AG15" s="2" t="str">
        <f t="shared" ref="AG15:AR19" si="0">IFERROR(C15/R15, "N.A.")</f>
        <v>N.A.</v>
      </c>
      <c r="AH15" s="2">
        <f t="shared" si="0"/>
        <v>5078.7034035656397</v>
      </c>
      <c r="AI15" s="2" t="str">
        <f t="shared" si="0"/>
        <v>N.A.</v>
      </c>
      <c r="AJ15" s="2">
        <f t="shared" si="0"/>
        <v>8549.1523178807947</v>
      </c>
      <c r="AK15" s="2" t="str">
        <f t="shared" si="0"/>
        <v>N.A.</v>
      </c>
      <c r="AL15" s="2">
        <f t="shared" si="0"/>
        <v>1558.1908511436068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2398.0969733778725</v>
      </c>
      <c r="AQ15" s="13" t="str">
        <f t="shared" si="0"/>
        <v>N.A.</v>
      </c>
      <c r="AR15" s="14">
        <f t="shared" si="0"/>
        <v>2398.0969733778725</v>
      </c>
    </row>
    <row r="16" spans="1:44" ht="15" customHeight="1" thickBot="1" x14ac:dyDescent="0.3">
      <c r="A16" s="3" t="s">
        <v>13</v>
      </c>
      <c r="B16" s="2">
        <v>3798930.0000000005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3798930.0000000005</v>
      </c>
      <c r="M16" s="13">
        <f t="shared" si="1"/>
        <v>0</v>
      </c>
      <c r="N16" s="14">
        <f t="shared" ref="N16:N18" si="2">L16+M16</f>
        <v>3798930.0000000005</v>
      </c>
      <c r="P16" s="3" t="s">
        <v>13</v>
      </c>
      <c r="Q16" s="2">
        <v>1972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1972</v>
      </c>
      <c r="AB16" s="13">
        <f t="shared" si="3"/>
        <v>0</v>
      </c>
      <c r="AC16" s="14">
        <f t="shared" ref="AC16:AC18" si="4">AA16+AB16</f>
        <v>1972</v>
      </c>
      <c r="AE16" s="3" t="s">
        <v>13</v>
      </c>
      <c r="AF16" s="2">
        <f t="shared" ref="AF16:AF19" si="5">IFERROR(B16/Q16, "N.A.")</f>
        <v>1926.4350912778907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1926.4350912778907</v>
      </c>
      <c r="AQ16" s="13" t="str">
        <f t="shared" si="0"/>
        <v>N.A.</v>
      </c>
      <c r="AR16" s="14">
        <f t="shared" si="0"/>
        <v>1926.4350912778907</v>
      </c>
    </row>
    <row r="17" spans="1:44" ht="15" customHeight="1" thickBot="1" x14ac:dyDescent="0.3">
      <c r="A17" s="3" t="s">
        <v>14</v>
      </c>
      <c r="B17" s="2">
        <v>6467680.0000000009</v>
      </c>
      <c r="C17" s="2">
        <v>27944789.999999996</v>
      </c>
      <c r="D17" s="2">
        <v>2298710</v>
      </c>
      <c r="E17" s="2"/>
      <c r="F17" s="2"/>
      <c r="G17" s="2">
        <v>322000</v>
      </c>
      <c r="H17" s="2"/>
      <c r="I17" s="2">
        <v>612320.00000000012</v>
      </c>
      <c r="J17" s="2">
        <v>0</v>
      </c>
      <c r="K17" s="2"/>
      <c r="L17" s="1">
        <f t="shared" si="1"/>
        <v>8766390</v>
      </c>
      <c r="M17" s="13">
        <f t="shared" si="1"/>
        <v>28879109.999999996</v>
      </c>
      <c r="N17" s="14">
        <f t="shared" si="2"/>
        <v>37645500</v>
      </c>
      <c r="P17" s="3" t="s">
        <v>14</v>
      </c>
      <c r="Q17" s="2">
        <v>3067</v>
      </c>
      <c r="R17" s="2">
        <v>4169</v>
      </c>
      <c r="S17" s="2">
        <v>475</v>
      </c>
      <c r="T17" s="2">
        <v>0</v>
      </c>
      <c r="U17" s="2">
        <v>0</v>
      </c>
      <c r="V17" s="2">
        <v>161</v>
      </c>
      <c r="W17" s="2">
        <v>0</v>
      </c>
      <c r="X17" s="2">
        <v>458</v>
      </c>
      <c r="Y17" s="2">
        <v>446</v>
      </c>
      <c r="Z17" s="2">
        <v>0</v>
      </c>
      <c r="AA17" s="1">
        <f t="shared" si="3"/>
        <v>3988</v>
      </c>
      <c r="AB17" s="13">
        <f t="shared" si="3"/>
        <v>4788</v>
      </c>
      <c r="AC17" s="14">
        <f t="shared" si="4"/>
        <v>8776</v>
      </c>
      <c r="AE17" s="3" t="s">
        <v>14</v>
      </c>
      <c r="AF17" s="2">
        <f t="shared" si="5"/>
        <v>2108.7968699054454</v>
      </c>
      <c r="AG17" s="2">
        <f t="shared" si="0"/>
        <v>6702.9959222835205</v>
      </c>
      <c r="AH17" s="2">
        <f t="shared" si="0"/>
        <v>4839.3894736842103</v>
      </c>
      <c r="AI17" s="2" t="str">
        <f t="shared" si="0"/>
        <v>N.A.</v>
      </c>
      <c r="AJ17" s="2" t="str">
        <f t="shared" si="0"/>
        <v>N.A.</v>
      </c>
      <c r="AK17" s="2">
        <f t="shared" si="0"/>
        <v>2000</v>
      </c>
      <c r="AL17" s="2" t="str">
        <f t="shared" si="0"/>
        <v>N.A.</v>
      </c>
      <c r="AM17" s="2">
        <f t="shared" si="0"/>
        <v>1336.9432314410483</v>
      </c>
      <c r="AN17" s="2">
        <f t="shared" si="0"/>
        <v>0</v>
      </c>
      <c r="AO17" s="2" t="str">
        <f t="shared" si="0"/>
        <v>N.A.</v>
      </c>
      <c r="AP17" s="15">
        <f t="shared" si="0"/>
        <v>2198.1920762286859</v>
      </c>
      <c r="AQ17" s="13">
        <f t="shared" si="0"/>
        <v>6031.560150375939</v>
      </c>
      <c r="AR17" s="14">
        <f t="shared" si="0"/>
        <v>4289.5966271649959</v>
      </c>
    </row>
    <row r="18" spans="1:44" ht="15" customHeight="1" thickBot="1" x14ac:dyDescent="0.3">
      <c r="A18" s="3" t="s">
        <v>15</v>
      </c>
      <c r="B18" s="2">
        <v>0</v>
      </c>
      <c r="C18" s="2"/>
      <c r="D18" s="2"/>
      <c r="E18" s="2"/>
      <c r="F18" s="2"/>
      <c r="G18" s="2"/>
      <c r="H18" s="2">
        <v>179269.99999999997</v>
      </c>
      <c r="I18" s="2"/>
      <c r="J18" s="2">
        <v>0</v>
      </c>
      <c r="K18" s="2"/>
      <c r="L18" s="1">
        <f t="shared" si="1"/>
        <v>179269.99999999997</v>
      </c>
      <c r="M18" s="13">
        <f t="shared" si="1"/>
        <v>0</v>
      </c>
      <c r="N18" s="14">
        <f t="shared" si="2"/>
        <v>179269.99999999997</v>
      </c>
      <c r="P18" s="3" t="s">
        <v>15</v>
      </c>
      <c r="Q18" s="2">
        <v>140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3623</v>
      </c>
      <c r="X18" s="2">
        <v>0</v>
      </c>
      <c r="Y18" s="2">
        <v>1287</v>
      </c>
      <c r="Z18" s="2">
        <v>0</v>
      </c>
      <c r="AA18" s="1">
        <f t="shared" si="3"/>
        <v>5050</v>
      </c>
      <c r="AB18" s="13">
        <f t="shared" si="3"/>
        <v>0</v>
      </c>
      <c r="AC18" s="17">
        <f t="shared" si="4"/>
        <v>5050</v>
      </c>
      <c r="AE18" s="3" t="s">
        <v>15</v>
      </c>
      <c r="AF18" s="2">
        <f t="shared" si="5"/>
        <v>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49.481093016836866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35.499009900990096</v>
      </c>
      <c r="AQ18" s="13" t="str">
        <f t="shared" si="0"/>
        <v>N.A.</v>
      </c>
      <c r="AR18" s="14">
        <f t="shared" si="0"/>
        <v>35.499009900990096</v>
      </c>
    </row>
    <row r="19" spans="1:44" ht="15" customHeight="1" thickBot="1" x14ac:dyDescent="0.3">
      <c r="A19" s="4" t="s">
        <v>16</v>
      </c>
      <c r="B19" s="2">
        <v>16057850</v>
      </c>
      <c r="C19" s="2">
        <v>27944789.999999996</v>
      </c>
      <c r="D19" s="2">
        <v>5432270</v>
      </c>
      <c r="E19" s="2"/>
      <c r="F19" s="2">
        <v>6454610</v>
      </c>
      <c r="G19" s="2">
        <v>322000</v>
      </c>
      <c r="H19" s="2">
        <v>8490660</v>
      </c>
      <c r="I19" s="2">
        <v>612320.00000000012</v>
      </c>
      <c r="J19" s="2">
        <v>0</v>
      </c>
      <c r="K19" s="2"/>
      <c r="L19" s="1">
        <f t="shared" ref="L19" si="6">B19+D19+F19+H19+J19</f>
        <v>36435390</v>
      </c>
      <c r="M19" s="13">
        <f t="shared" ref="M19" si="7">C19+E19+G19+I19+K19</f>
        <v>28879109.999999996</v>
      </c>
      <c r="N19" s="17">
        <f t="shared" ref="N19" si="8">L19+M19</f>
        <v>65314500</v>
      </c>
      <c r="P19" s="4" t="s">
        <v>16</v>
      </c>
      <c r="Q19" s="2">
        <v>7092</v>
      </c>
      <c r="R19" s="2">
        <v>4169</v>
      </c>
      <c r="S19" s="2">
        <v>1092</v>
      </c>
      <c r="T19" s="2">
        <v>0</v>
      </c>
      <c r="U19" s="2">
        <v>755</v>
      </c>
      <c r="V19" s="2">
        <v>161</v>
      </c>
      <c r="W19" s="2">
        <v>8957</v>
      </c>
      <c r="X19" s="2">
        <v>458</v>
      </c>
      <c r="Y19" s="2">
        <v>2993</v>
      </c>
      <c r="Z19" s="2">
        <v>0</v>
      </c>
      <c r="AA19" s="1">
        <f t="shared" ref="AA19" si="9">Q19+S19+U19+W19+Y19</f>
        <v>20889</v>
      </c>
      <c r="AB19" s="13">
        <f t="shared" ref="AB19" si="10">R19+T19+V19+X19+Z19</f>
        <v>4788</v>
      </c>
      <c r="AC19" s="14">
        <f t="shared" ref="AC19" si="11">AA19+AB19</f>
        <v>25677</v>
      </c>
      <c r="AE19" s="4" t="s">
        <v>16</v>
      </c>
      <c r="AF19" s="2">
        <f t="shared" si="5"/>
        <v>2264.2202481669487</v>
      </c>
      <c r="AG19" s="2">
        <f t="shared" si="0"/>
        <v>6702.9959222835205</v>
      </c>
      <c r="AH19" s="2">
        <f t="shared" si="0"/>
        <v>4974.6062271062274</v>
      </c>
      <c r="AI19" s="2" t="str">
        <f t="shared" si="0"/>
        <v>N.A.</v>
      </c>
      <c r="AJ19" s="2">
        <f t="shared" si="0"/>
        <v>8549.1523178807947</v>
      </c>
      <c r="AK19" s="2">
        <f t="shared" si="0"/>
        <v>2000</v>
      </c>
      <c r="AL19" s="2">
        <f t="shared" si="0"/>
        <v>947.93569275427035</v>
      </c>
      <c r="AM19" s="2">
        <f t="shared" si="0"/>
        <v>1336.9432314410483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1744.2381157547034</v>
      </c>
      <c r="AQ19" s="13">
        <f t="shared" ref="AQ19" si="13">IFERROR(M19/AB19, "N.A.")</f>
        <v>6031.560150375939</v>
      </c>
      <c r="AR19" s="14">
        <f t="shared" ref="AR19" si="14">IFERROR(N19/AC19, "N.A.")</f>
        <v>2543.6966935389646</v>
      </c>
    </row>
    <row r="20" spans="1:44" ht="15" customHeight="1" thickBot="1" x14ac:dyDescent="0.3">
      <c r="A20" s="5" t="s">
        <v>0</v>
      </c>
      <c r="B20" s="24">
        <f>B19+C19</f>
        <v>44002640</v>
      </c>
      <c r="C20" s="26"/>
      <c r="D20" s="24">
        <f>D19+E19</f>
        <v>5432270</v>
      </c>
      <c r="E20" s="26"/>
      <c r="F20" s="24">
        <f>F19+G19</f>
        <v>6776610</v>
      </c>
      <c r="G20" s="26"/>
      <c r="H20" s="24">
        <f>H19+I19</f>
        <v>9102980</v>
      </c>
      <c r="I20" s="26"/>
      <c r="J20" s="24">
        <f>J19+K19</f>
        <v>0</v>
      </c>
      <c r="K20" s="26"/>
      <c r="L20" s="24">
        <f>L19+M19</f>
        <v>65314500</v>
      </c>
      <c r="M20" s="25"/>
      <c r="N20" s="18">
        <f>B20+D20+F20+H20+J20</f>
        <v>65314500</v>
      </c>
      <c r="P20" s="5" t="s">
        <v>0</v>
      </c>
      <c r="Q20" s="24">
        <f>Q19+R19</f>
        <v>11261</v>
      </c>
      <c r="R20" s="26"/>
      <c r="S20" s="24">
        <f>S19+T19</f>
        <v>1092</v>
      </c>
      <c r="T20" s="26"/>
      <c r="U20" s="24">
        <f>U19+V19</f>
        <v>916</v>
      </c>
      <c r="V20" s="26"/>
      <c r="W20" s="24">
        <f>W19+X19</f>
        <v>9415</v>
      </c>
      <c r="X20" s="26"/>
      <c r="Y20" s="24">
        <f>Y19+Z19</f>
        <v>2993</v>
      </c>
      <c r="Z20" s="26"/>
      <c r="AA20" s="24">
        <f>AA19+AB19</f>
        <v>25677</v>
      </c>
      <c r="AB20" s="26"/>
      <c r="AC20" s="19">
        <f>Q20+S20+U20+W20+Y20</f>
        <v>25677</v>
      </c>
      <c r="AE20" s="5" t="s">
        <v>0</v>
      </c>
      <c r="AF20" s="27">
        <f>IFERROR(B20/Q20,"N.A.")</f>
        <v>3907.5250865820085</v>
      </c>
      <c r="AG20" s="28"/>
      <c r="AH20" s="27">
        <f>IFERROR(D20/S20,"N.A.")</f>
        <v>4974.6062271062274</v>
      </c>
      <c r="AI20" s="28"/>
      <c r="AJ20" s="27">
        <f>IFERROR(F20/U20,"N.A.")</f>
        <v>7398.0458515283844</v>
      </c>
      <c r="AK20" s="28"/>
      <c r="AL20" s="27">
        <f>IFERROR(H20/W20,"N.A.")</f>
        <v>966.85926712692515</v>
      </c>
      <c r="AM20" s="28"/>
      <c r="AN20" s="27">
        <f>IFERROR(J20/Y20,"N.A.")</f>
        <v>0</v>
      </c>
      <c r="AO20" s="28"/>
      <c r="AP20" s="27">
        <f>IFERROR(L20/AA20,"N.A.")</f>
        <v>2543.6966935389646</v>
      </c>
      <c r="AQ20" s="28"/>
      <c r="AR20" s="16">
        <f>IFERROR(N20/AC20, "N.A.")</f>
        <v>2543.6966935389646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5408540.0000000009</v>
      </c>
      <c r="C27" s="2"/>
      <c r="D27" s="2">
        <v>2832560</v>
      </c>
      <c r="E27" s="2"/>
      <c r="F27" s="2">
        <v>6454610</v>
      </c>
      <c r="G27" s="2"/>
      <c r="H27" s="2">
        <v>5139550</v>
      </c>
      <c r="I27" s="2"/>
      <c r="J27" s="2">
        <v>0</v>
      </c>
      <c r="K27" s="2"/>
      <c r="L27" s="1">
        <f>B27+D27+F27+H27+J27</f>
        <v>19835260</v>
      </c>
      <c r="M27" s="13">
        <f>C27+E27+G27+I27+K27</f>
        <v>0</v>
      </c>
      <c r="N27" s="14">
        <f>L27+M27</f>
        <v>19835260</v>
      </c>
      <c r="P27" s="3" t="s">
        <v>12</v>
      </c>
      <c r="Q27" s="2">
        <v>1735</v>
      </c>
      <c r="R27" s="2">
        <v>0</v>
      </c>
      <c r="S27" s="2">
        <v>477</v>
      </c>
      <c r="T27" s="2">
        <v>0</v>
      </c>
      <c r="U27" s="2">
        <v>755</v>
      </c>
      <c r="V27" s="2">
        <v>0</v>
      </c>
      <c r="W27" s="2">
        <v>2154</v>
      </c>
      <c r="X27" s="2">
        <v>0</v>
      </c>
      <c r="Y27" s="2">
        <v>314</v>
      </c>
      <c r="Z27" s="2">
        <v>0</v>
      </c>
      <c r="AA27" s="1">
        <f>Q27+S27+U27+W27+Y27</f>
        <v>5435</v>
      </c>
      <c r="AB27" s="13">
        <f>R27+T27+V27+X27+Z27</f>
        <v>0</v>
      </c>
      <c r="AC27" s="14">
        <f>AA27+AB27</f>
        <v>5435</v>
      </c>
      <c r="AE27" s="3" t="s">
        <v>12</v>
      </c>
      <c r="AF27" s="2">
        <f>IFERROR(B27/Q27, "N.A.")</f>
        <v>3117.3141210374647</v>
      </c>
      <c r="AG27" s="2" t="str">
        <f t="shared" ref="AG27:AR31" si="15">IFERROR(C27/R27, "N.A.")</f>
        <v>N.A.</v>
      </c>
      <c r="AH27" s="2">
        <f t="shared" si="15"/>
        <v>5938.2809224318662</v>
      </c>
      <c r="AI27" s="2" t="str">
        <f t="shared" si="15"/>
        <v>N.A.</v>
      </c>
      <c r="AJ27" s="2">
        <f t="shared" si="15"/>
        <v>8549.1523178807947</v>
      </c>
      <c r="AK27" s="2" t="str">
        <f t="shared" si="15"/>
        <v>N.A.</v>
      </c>
      <c r="AL27" s="2">
        <f t="shared" si="15"/>
        <v>2386.0492107706591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3649.5418583256669</v>
      </c>
      <c r="AQ27" s="13" t="str">
        <f t="shared" si="15"/>
        <v>N.A.</v>
      </c>
      <c r="AR27" s="14">
        <f t="shared" si="15"/>
        <v>3649.5418583256669</v>
      </c>
    </row>
    <row r="28" spans="1:44" ht="15" customHeight="1" thickBot="1" x14ac:dyDescent="0.3">
      <c r="A28" s="3" t="s">
        <v>13</v>
      </c>
      <c r="B28" s="2">
        <v>180600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180600</v>
      </c>
      <c r="M28" s="13">
        <f t="shared" si="16"/>
        <v>0</v>
      </c>
      <c r="N28" s="14">
        <f t="shared" ref="N28:N30" si="17">L28+M28</f>
        <v>180600</v>
      </c>
      <c r="P28" s="3" t="s">
        <v>13</v>
      </c>
      <c r="Q28" s="2">
        <v>140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140</v>
      </c>
      <c r="AB28" s="13">
        <f t="shared" si="18"/>
        <v>0</v>
      </c>
      <c r="AC28" s="14">
        <f t="shared" ref="AC28:AC30" si="19">AA28+AB28</f>
        <v>140</v>
      </c>
      <c r="AE28" s="3" t="s">
        <v>13</v>
      </c>
      <c r="AF28" s="2">
        <f t="shared" ref="AF28:AF31" si="20">IFERROR(B28/Q28, "N.A.")</f>
        <v>1290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1290</v>
      </c>
      <c r="AQ28" s="13" t="str">
        <f t="shared" si="15"/>
        <v>N.A.</v>
      </c>
      <c r="AR28" s="14">
        <f t="shared" si="15"/>
        <v>1290</v>
      </c>
    </row>
    <row r="29" spans="1:44" ht="15" customHeight="1" thickBot="1" x14ac:dyDescent="0.3">
      <c r="A29" s="3" t="s">
        <v>14</v>
      </c>
      <c r="B29" s="2">
        <v>2938690.0000000005</v>
      </c>
      <c r="C29" s="2">
        <v>23211719.999999989</v>
      </c>
      <c r="D29" s="2">
        <v>1706600</v>
      </c>
      <c r="E29" s="2"/>
      <c r="F29" s="2"/>
      <c r="G29" s="2">
        <v>322000</v>
      </c>
      <c r="H29" s="2"/>
      <c r="I29" s="2">
        <v>612320</v>
      </c>
      <c r="J29" s="2">
        <v>0</v>
      </c>
      <c r="K29" s="2"/>
      <c r="L29" s="1">
        <f t="shared" si="16"/>
        <v>4645290</v>
      </c>
      <c r="M29" s="13">
        <f t="shared" si="16"/>
        <v>24146039.999999989</v>
      </c>
      <c r="N29" s="14">
        <f t="shared" si="17"/>
        <v>28791329.999999989</v>
      </c>
      <c r="P29" s="3" t="s">
        <v>14</v>
      </c>
      <c r="Q29" s="2">
        <v>1455</v>
      </c>
      <c r="R29" s="2">
        <v>3070</v>
      </c>
      <c r="S29" s="2">
        <v>322</v>
      </c>
      <c r="T29" s="2">
        <v>0</v>
      </c>
      <c r="U29" s="2">
        <v>0</v>
      </c>
      <c r="V29" s="2">
        <v>161</v>
      </c>
      <c r="W29" s="2">
        <v>0</v>
      </c>
      <c r="X29" s="2">
        <v>318</v>
      </c>
      <c r="Y29" s="2">
        <v>153</v>
      </c>
      <c r="Z29" s="2">
        <v>0</v>
      </c>
      <c r="AA29" s="1">
        <f t="shared" si="18"/>
        <v>1930</v>
      </c>
      <c r="AB29" s="13">
        <f t="shared" si="18"/>
        <v>3549</v>
      </c>
      <c r="AC29" s="14">
        <f t="shared" si="19"/>
        <v>5479</v>
      </c>
      <c r="AE29" s="3" t="s">
        <v>14</v>
      </c>
      <c r="AF29" s="2">
        <f t="shared" si="20"/>
        <v>2019.7182130584195</v>
      </c>
      <c r="AG29" s="2">
        <f t="shared" si="15"/>
        <v>7560.8208469055335</v>
      </c>
      <c r="AH29" s="2">
        <f t="shared" si="15"/>
        <v>5300</v>
      </c>
      <c r="AI29" s="2" t="str">
        <f t="shared" si="15"/>
        <v>N.A.</v>
      </c>
      <c r="AJ29" s="2" t="str">
        <f t="shared" si="15"/>
        <v>N.A.</v>
      </c>
      <c r="AK29" s="2">
        <f t="shared" si="15"/>
        <v>2000</v>
      </c>
      <c r="AL29" s="2" t="str">
        <f t="shared" si="15"/>
        <v>N.A.</v>
      </c>
      <c r="AM29" s="2">
        <f t="shared" si="15"/>
        <v>1925.5345911949685</v>
      </c>
      <c r="AN29" s="2">
        <f t="shared" si="15"/>
        <v>0</v>
      </c>
      <c r="AO29" s="2" t="str">
        <f t="shared" si="15"/>
        <v>N.A.</v>
      </c>
      <c r="AP29" s="15">
        <f t="shared" si="15"/>
        <v>2406.8860103626944</v>
      </c>
      <c r="AQ29" s="13">
        <f t="shared" si="15"/>
        <v>6803.6179205409944</v>
      </c>
      <c r="AR29" s="14">
        <f t="shared" si="15"/>
        <v>5254.8512502281419</v>
      </c>
    </row>
    <row r="30" spans="1:44" ht="15" customHeight="1" thickBot="1" x14ac:dyDescent="0.3">
      <c r="A30" s="3" t="s">
        <v>15</v>
      </c>
      <c r="B30" s="2">
        <v>0</v>
      </c>
      <c r="C30" s="2"/>
      <c r="D30" s="2"/>
      <c r="E30" s="2"/>
      <c r="F30" s="2"/>
      <c r="G30" s="2"/>
      <c r="H30" s="2">
        <v>179269.99999999997</v>
      </c>
      <c r="I30" s="2"/>
      <c r="J30" s="2">
        <v>0</v>
      </c>
      <c r="K30" s="2"/>
      <c r="L30" s="1">
        <f t="shared" si="16"/>
        <v>179269.99999999997</v>
      </c>
      <c r="M30" s="13">
        <f t="shared" si="16"/>
        <v>0</v>
      </c>
      <c r="N30" s="14">
        <f t="shared" si="17"/>
        <v>179269.99999999997</v>
      </c>
      <c r="P30" s="3" t="s">
        <v>15</v>
      </c>
      <c r="Q30" s="2">
        <v>140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3623</v>
      </c>
      <c r="X30" s="2">
        <v>0</v>
      </c>
      <c r="Y30" s="2">
        <v>1109</v>
      </c>
      <c r="Z30" s="2">
        <v>0</v>
      </c>
      <c r="AA30" s="1">
        <f t="shared" si="18"/>
        <v>4872</v>
      </c>
      <c r="AB30" s="13">
        <f t="shared" si="18"/>
        <v>0</v>
      </c>
      <c r="AC30" s="17">
        <f t="shared" si="19"/>
        <v>4872</v>
      </c>
      <c r="AE30" s="3" t="s">
        <v>15</v>
      </c>
      <c r="AF30" s="2">
        <f t="shared" si="20"/>
        <v>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49.481093016836866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36.795977011494244</v>
      </c>
      <c r="AQ30" s="13" t="str">
        <f t="shared" si="15"/>
        <v>N.A.</v>
      </c>
      <c r="AR30" s="14">
        <f t="shared" si="15"/>
        <v>36.795977011494244</v>
      </c>
    </row>
    <row r="31" spans="1:44" ht="15" customHeight="1" thickBot="1" x14ac:dyDescent="0.3">
      <c r="A31" s="4" t="s">
        <v>16</v>
      </c>
      <c r="B31" s="2">
        <v>8527830.0000000019</v>
      </c>
      <c r="C31" s="2">
        <v>23211719.999999989</v>
      </c>
      <c r="D31" s="2">
        <v>4539160</v>
      </c>
      <c r="E31" s="2"/>
      <c r="F31" s="2">
        <v>6454610</v>
      </c>
      <c r="G31" s="2">
        <v>322000</v>
      </c>
      <c r="H31" s="2">
        <v>5318820.0000000009</v>
      </c>
      <c r="I31" s="2">
        <v>612320</v>
      </c>
      <c r="J31" s="2">
        <v>0</v>
      </c>
      <c r="K31" s="2"/>
      <c r="L31" s="1">
        <f t="shared" ref="L31" si="21">B31+D31+F31+H31+J31</f>
        <v>24840420</v>
      </c>
      <c r="M31" s="13">
        <f t="shared" ref="M31" si="22">C31+E31+G31+I31+K31</f>
        <v>24146039.999999989</v>
      </c>
      <c r="N31" s="17">
        <f t="shared" ref="N31" si="23">L31+M31</f>
        <v>48986459.999999985</v>
      </c>
      <c r="P31" s="4" t="s">
        <v>16</v>
      </c>
      <c r="Q31" s="2">
        <v>3470</v>
      </c>
      <c r="R31" s="2">
        <v>3070</v>
      </c>
      <c r="S31" s="2">
        <v>799</v>
      </c>
      <c r="T31" s="2">
        <v>0</v>
      </c>
      <c r="U31" s="2">
        <v>755</v>
      </c>
      <c r="V31" s="2">
        <v>161</v>
      </c>
      <c r="W31" s="2">
        <v>5777</v>
      </c>
      <c r="X31" s="2">
        <v>318</v>
      </c>
      <c r="Y31" s="2">
        <v>1576</v>
      </c>
      <c r="Z31" s="2">
        <v>0</v>
      </c>
      <c r="AA31" s="1">
        <f t="shared" ref="AA31" si="24">Q31+S31+U31+W31+Y31</f>
        <v>12377</v>
      </c>
      <c r="AB31" s="13">
        <f t="shared" ref="AB31" si="25">R31+T31+V31+X31+Z31</f>
        <v>3549</v>
      </c>
      <c r="AC31" s="14">
        <f t="shared" ref="AC31" si="26">AA31+AB31</f>
        <v>15926</v>
      </c>
      <c r="AE31" s="4" t="s">
        <v>16</v>
      </c>
      <c r="AF31" s="2">
        <f t="shared" si="20"/>
        <v>2457.587896253603</v>
      </c>
      <c r="AG31" s="2">
        <f t="shared" si="15"/>
        <v>7560.8208469055335</v>
      </c>
      <c r="AH31" s="2">
        <f t="shared" si="15"/>
        <v>5681.0513141426782</v>
      </c>
      <c r="AI31" s="2" t="str">
        <f t="shared" si="15"/>
        <v>N.A.</v>
      </c>
      <c r="AJ31" s="2">
        <f t="shared" si="15"/>
        <v>8549.1523178807947</v>
      </c>
      <c r="AK31" s="2">
        <f t="shared" si="15"/>
        <v>2000</v>
      </c>
      <c r="AL31" s="2">
        <f t="shared" si="15"/>
        <v>920.68893889562071</v>
      </c>
      <c r="AM31" s="2">
        <f t="shared" si="15"/>
        <v>1925.5345911949685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2006.9823058899572</v>
      </c>
      <c r="AQ31" s="13">
        <f t="shared" ref="AQ31" si="28">IFERROR(M31/AB31, "N.A.")</f>
        <v>6803.6179205409944</v>
      </c>
      <c r="AR31" s="14">
        <f t="shared" ref="AR31" si="29">IFERROR(N31/AC31, "N.A.")</f>
        <v>3075.8796935828195</v>
      </c>
    </row>
    <row r="32" spans="1:44" ht="15" customHeight="1" thickBot="1" x14ac:dyDescent="0.3">
      <c r="A32" s="5" t="s">
        <v>0</v>
      </c>
      <c r="B32" s="24">
        <f>B31+C31</f>
        <v>31739549.999999993</v>
      </c>
      <c r="C32" s="26"/>
      <c r="D32" s="24">
        <f>D31+E31</f>
        <v>4539160</v>
      </c>
      <c r="E32" s="26"/>
      <c r="F32" s="24">
        <f>F31+G31</f>
        <v>6776610</v>
      </c>
      <c r="G32" s="26"/>
      <c r="H32" s="24">
        <f>H31+I31</f>
        <v>5931140.0000000009</v>
      </c>
      <c r="I32" s="26"/>
      <c r="J32" s="24">
        <f>J31+K31</f>
        <v>0</v>
      </c>
      <c r="K32" s="26"/>
      <c r="L32" s="24">
        <f>L31+M31</f>
        <v>48986459.999999985</v>
      </c>
      <c r="M32" s="25"/>
      <c r="N32" s="18">
        <f>B32+D32+F32+H32+J32</f>
        <v>48986459.999999993</v>
      </c>
      <c r="P32" s="5" t="s">
        <v>0</v>
      </c>
      <c r="Q32" s="24">
        <f>Q31+R31</f>
        <v>6540</v>
      </c>
      <c r="R32" s="26"/>
      <c r="S32" s="24">
        <f>S31+T31</f>
        <v>799</v>
      </c>
      <c r="T32" s="26"/>
      <c r="U32" s="24">
        <f>U31+V31</f>
        <v>916</v>
      </c>
      <c r="V32" s="26"/>
      <c r="W32" s="24">
        <f>W31+X31</f>
        <v>6095</v>
      </c>
      <c r="X32" s="26"/>
      <c r="Y32" s="24">
        <f>Y31+Z31</f>
        <v>1576</v>
      </c>
      <c r="Z32" s="26"/>
      <c r="AA32" s="24">
        <f>AA31+AB31</f>
        <v>15926</v>
      </c>
      <c r="AB32" s="26"/>
      <c r="AC32" s="19">
        <f>Q32+S32+U32+W32+Y32</f>
        <v>15926</v>
      </c>
      <c r="AE32" s="5" t="s">
        <v>0</v>
      </c>
      <c r="AF32" s="27">
        <f>IFERROR(B32/Q32,"N.A.")</f>
        <v>4853.1422018348612</v>
      </c>
      <c r="AG32" s="28"/>
      <c r="AH32" s="27">
        <f>IFERROR(D32/S32,"N.A.")</f>
        <v>5681.0513141426782</v>
      </c>
      <c r="AI32" s="28"/>
      <c r="AJ32" s="27">
        <f>IFERROR(F32/U32,"N.A.")</f>
        <v>7398.0458515283844</v>
      </c>
      <c r="AK32" s="28"/>
      <c r="AL32" s="27">
        <f>IFERROR(H32/W32,"N.A.")</f>
        <v>973.11566858080414</v>
      </c>
      <c r="AM32" s="28"/>
      <c r="AN32" s="27">
        <f>IFERROR(J32/Y32,"N.A.")</f>
        <v>0</v>
      </c>
      <c r="AO32" s="28"/>
      <c r="AP32" s="27">
        <f>IFERROR(L32/AA32,"N.A.")</f>
        <v>3075.8796935828195</v>
      </c>
      <c r="AQ32" s="28"/>
      <c r="AR32" s="16">
        <f>IFERROR(N32/AC32, "N.A.")</f>
        <v>3075.87969358282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382700</v>
      </c>
      <c r="C39" s="2"/>
      <c r="D39" s="2">
        <v>301000</v>
      </c>
      <c r="E39" s="2"/>
      <c r="F39" s="2"/>
      <c r="G39" s="2"/>
      <c r="H39" s="2">
        <v>3171839.9999999995</v>
      </c>
      <c r="I39" s="2"/>
      <c r="J39" s="2">
        <v>0</v>
      </c>
      <c r="K39" s="2"/>
      <c r="L39" s="1">
        <f>B39+D39+F39+H39+J39</f>
        <v>3855539.9999999995</v>
      </c>
      <c r="M39" s="13">
        <f>C39+E39+G39+I39+K39</f>
        <v>0</v>
      </c>
      <c r="N39" s="14">
        <f>L39+M39</f>
        <v>3855539.9999999995</v>
      </c>
      <c r="P39" s="3" t="s">
        <v>12</v>
      </c>
      <c r="Q39" s="2">
        <v>178</v>
      </c>
      <c r="R39" s="2">
        <v>0</v>
      </c>
      <c r="S39" s="2">
        <v>140</v>
      </c>
      <c r="T39" s="2">
        <v>0</v>
      </c>
      <c r="U39" s="2">
        <v>0</v>
      </c>
      <c r="V39" s="2">
        <v>0</v>
      </c>
      <c r="W39" s="2">
        <v>3180</v>
      </c>
      <c r="X39" s="2">
        <v>0</v>
      </c>
      <c r="Y39" s="2">
        <v>946</v>
      </c>
      <c r="Z39" s="2">
        <v>0</v>
      </c>
      <c r="AA39" s="1">
        <f>Q39+S39+U39+W39+Y39</f>
        <v>4444</v>
      </c>
      <c r="AB39" s="13">
        <f>R39+T39+V39+X39+Z39</f>
        <v>0</v>
      </c>
      <c r="AC39" s="14">
        <f>AA39+AB39</f>
        <v>4444</v>
      </c>
      <c r="AE39" s="3" t="s">
        <v>12</v>
      </c>
      <c r="AF39" s="2">
        <f>IFERROR(B39/Q39, "N.A.")</f>
        <v>2150</v>
      </c>
      <c r="AG39" s="2" t="str">
        <f t="shared" ref="AG39:AR43" si="30">IFERROR(C39/R39, "N.A.")</f>
        <v>N.A.</v>
      </c>
      <c r="AH39" s="2">
        <f t="shared" si="30"/>
        <v>2150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997.43396226415075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867.5832583258325</v>
      </c>
      <c r="AQ39" s="13" t="str">
        <f t="shared" si="30"/>
        <v>N.A.</v>
      </c>
      <c r="AR39" s="14">
        <f t="shared" si="30"/>
        <v>867.5832583258325</v>
      </c>
    </row>
    <row r="40" spans="1:44" ht="15" customHeight="1" thickBot="1" x14ac:dyDescent="0.3">
      <c r="A40" s="3" t="s">
        <v>13</v>
      </c>
      <c r="B40" s="2">
        <v>3618330.0000000005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3618330.0000000005</v>
      </c>
      <c r="M40" s="13">
        <f t="shared" si="31"/>
        <v>0</v>
      </c>
      <c r="N40" s="14">
        <f t="shared" ref="N40:N42" si="32">L40+M40</f>
        <v>3618330.0000000005</v>
      </c>
      <c r="P40" s="3" t="s">
        <v>13</v>
      </c>
      <c r="Q40" s="2">
        <v>1832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1832</v>
      </c>
      <c r="AB40" s="13">
        <f t="shared" si="33"/>
        <v>0</v>
      </c>
      <c r="AC40" s="14">
        <f t="shared" ref="AC40:AC42" si="34">AA40+AB40</f>
        <v>1832</v>
      </c>
      <c r="AE40" s="3" t="s">
        <v>13</v>
      </c>
      <c r="AF40" s="2">
        <f t="shared" ref="AF40:AF43" si="35">IFERROR(B40/Q40, "N.A.")</f>
        <v>1975.0709606986902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1975.0709606986902</v>
      </c>
      <c r="AQ40" s="13" t="str">
        <f t="shared" si="30"/>
        <v>N.A.</v>
      </c>
      <c r="AR40" s="14">
        <f t="shared" si="30"/>
        <v>1975.0709606986902</v>
      </c>
    </row>
    <row r="41" spans="1:44" ht="15" customHeight="1" thickBot="1" x14ac:dyDescent="0.3">
      <c r="A41" s="3" t="s">
        <v>14</v>
      </c>
      <c r="B41" s="2">
        <v>3528990.0000000005</v>
      </c>
      <c r="C41" s="2">
        <v>4733070</v>
      </c>
      <c r="D41" s="2">
        <v>592110</v>
      </c>
      <c r="E41" s="2"/>
      <c r="F41" s="2"/>
      <c r="G41" s="2"/>
      <c r="H41" s="2"/>
      <c r="I41" s="2">
        <v>0</v>
      </c>
      <c r="J41" s="2">
        <v>0</v>
      </c>
      <c r="K41" s="2"/>
      <c r="L41" s="1">
        <f t="shared" si="31"/>
        <v>4121100.0000000005</v>
      </c>
      <c r="M41" s="13">
        <f t="shared" si="31"/>
        <v>4733070</v>
      </c>
      <c r="N41" s="14">
        <f t="shared" si="32"/>
        <v>8854170</v>
      </c>
      <c r="P41" s="3" t="s">
        <v>14</v>
      </c>
      <c r="Q41" s="2">
        <v>1612</v>
      </c>
      <c r="R41" s="2">
        <v>1099</v>
      </c>
      <c r="S41" s="2">
        <v>153</v>
      </c>
      <c r="T41" s="2">
        <v>0</v>
      </c>
      <c r="U41" s="2">
        <v>0</v>
      </c>
      <c r="V41" s="2">
        <v>0</v>
      </c>
      <c r="W41" s="2">
        <v>0</v>
      </c>
      <c r="X41" s="2">
        <v>140</v>
      </c>
      <c r="Y41" s="2">
        <v>293</v>
      </c>
      <c r="Z41" s="2">
        <v>0</v>
      </c>
      <c r="AA41" s="1">
        <f t="shared" si="33"/>
        <v>2058</v>
      </c>
      <c r="AB41" s="13">
        <f t="shared" si="33"/>
        <v>1239</v>
      </c>
      <c r="AC41" s="14">
        <f t="shared" si="34"/>
        <v>3297</v>
      </c>
      <c r="AE41" s="3" t="s">
        <v>14</v>
      </c>
      <c r="AF41" s="2">
        <f t="shared" si="35"/>
        <v>2189.1997518610424</v>
      </c>
      <c r="AG41" s="2">
        <f t="shared" si="30"/>
        <v>4306.7060964513194</v>
      </c>
      <c r="AH41" s="2">
        <f t="shared" si="30"/>
        <v>3870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0</v>
      </c>
      <c r="AN41" s="2">
        <f t="shared" si="30"/>
        <v>0</v>
      </c>
      <c r="AO41" s="2" t="str">
        <f t="shared" si="30"/>
        <v>N.A.</v>
      </c>
      <c r="AP41" s="15">
        <f t="shared" si="30"/>
        <v>2002.4781341107873</v>
      </c>
      <c r="AQ41" s="13">
        <f t="shared" si="30"/>
        <v>3820.0726392251818</v>
      </c>
      <c r="AR41" s="14">
        <f t="shared" si="30"/>
        <v>2685.5232029117378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178</v>
      </c>
      <c r="Z42" s="2">
        <v>0</v>
      </c>
      <c r="AA42" s="1">
        <f t="shared" si="33"/>
        <v>178</v>
      </c>
      <c r="AB42" s="13">
        <f t="shared" si="33"/>
        <v>0</v>
      </c>
      <c r="AC42" s="14">
        <f t="shared" si="34"/>
        <v>178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7530020</v>
      </c>
      <c r="C43" s="2">
        <v>4733070</v>
      </c>
      <c r="D43" s="2">
        <v>893110</v>
      </c>
      <c r="E43" s="2"/>
      <c r="F43" s="2"/>
      <c r="G43" s="2"/>
      <c r="H43" s="2">
        <v>3171839.9999999995</v>
      </c>
      <c r="I43" s="2">
        <v>0</v>
      </c>
      <c r="J43" s="2">
        <v>0</v>
      </c>
      <c r="K43" s="2"/>
      <c r="L43" s="1">
        <f t="shared" ref="L43" si="36">B43+D43+F43+H43+J43</f>
        <v>11594970</v>
      </c>
      <c r="M43" s="13">
        <f t="shared" ref="M43" si="37">C43+E43+G43+I43+K43</f>
        <v>4733070</v>
      </c>
      <c r="N43" s="17">
        <f t="shared" ref="N43" si="38">L43+M43</f>
        <v>16328040</v>
      </c>
      <c r="P43" s="4" t="s">
        <v>16</v>
      </c>
      <c r="Q43" s="2">
        <v>3622</v>
      </c>
      <c r="R43" s="2">
        <v>1099</v>
      </c>
      <c r="S43" s="2">
        <v>293</v>
      </c>
      <c r="T43" s="2">
        <v>0</v>
      </c>
      <c r="U43" s="2">
        <v>0</v>
      </c>
      <c r="V43" s="2">
        <v>0</v>
      </c>
      <c r="W43" s="2">
        <v>3180</v>
      </c>
      <c r="X43" s="2">
        <v>140</v>
      </c>
      <c r="Y43" s="2">
        <v>1417</v>
      </c>
      <c r="Z43" s="2">
        <v>0</v>
      </c>
      <c r="AA43" s="1">
        <f t="shared" ref="AA43" si="39">Q43+S43+U43+W43+Y43</f>
        <v>8512</v>
      </c>
      <c r="AB43" s="13">
        <f t="shared" ref="AB43" si="40">R43+T43+V43+X43+Z43</f>
        <v>1239</v>
      </c>
      <c r="AC43" s="17">
        <f t="shared" ref="AC43" si="41">AA43+AB43</f>
        <v>9751</v>
      </c>
      <c r="AE43" s="4" t="s">
        <v>16</v>
      </c>
      <c r="AF43" s="2">
        <f t="shared" si="35"/>
        <v>2078.9674213141911</v>
      </c>
      <c r="AG43" s="2">
        <f t="shared" si="30"/>
        <v>4306.7060964513194</v>
      </c>
      <c r="AH43" s="2">
        <f t="shared" si="30"/>
        <v>3048.1569965870308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997.43396226415075</v>
      </c>
      <c r="AM43" s="2">
        <f t="shared" si="30"/>
        <v>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1362.1910244360902</v>
      </c>
      <c r="AQ43" s="13">
        <f t="shared" ref="AQ43" si="43">IFERROR(M43/AB43, "N.A.")</f>
        <v>3820.0726392251818</v>
      </c>
      <c r="AR43" s="14">
        <f t="shared" ref="AR43" si="44">IFERROR(N43/AC43, "N.A.")</f>
        <v>1674.4990257409497</v>
      </c>
    </row>
    <row r="44" spans="1:44" ht="15" customHeight="1" thickBot="1" x14ac:dyDescent="0.3">
      <c r="A44" s="5" t="s">
        <v>0</v>
      </c>
      <c r="B44" s="24">
        <f>B43+C43</f>
        <v>12263090</v>
      </c>
      <c r="C44" s="26"/>
      <c r="D44" s="24">
        <f>D43+E43</f>
        <v>893110</v>
      </c>
      <c r="E44" s="26"/>
      <c r="F44" s="24">
        <f>F43+G43</f>
        <v>0</v>
      </c>
      <c r="G44" s="26"/>
      <c r="H44" s="24">
        <f>H43+I43</f>
        <v>3171839.9999999995</v>
      </c>
      <c r="I44" s="26"/>
      <c r="J44" s="24">
        <f>J43+K43</f>
        <v>0</v>
      </c>
      <c r="K44" s="26"/>
      <c r="L44" s="24">
        <f>L43+M43</f>
        <v>16328040</v>
      </c>
      <c r="M44" s="25"/>
      <c r="N44" s="18">
        <f>B44+D44+F44+H44+J44</f>
        <v>16328040</v>
      </c>
      <c r="P44" s="5" t="s">
        <v>0</v>
      </c>
      <c r="Q44" s="24">
        <f>Q43+R43</f>
        <v>4721</v>
      </c>
      <c r="R44" s="26"/>
      <c r="S44" s="24">
        <f>S43+T43</f>
        <v>293</v>
      </c>
      <c r="T44" s="26"/>
      <c r="U44" s="24">
        <f>U43+V43</f>
        <v>0</v>
      </c>
      <c r="V44" s="26"/>
      <c r="W44" s="24">
        <f>W43+X43</f>
        <v>3320</v>
      </c>
      <c r="X44" s="26"/>
      <c r="Y44" s="24">
        <f>Y43+Z43</f>
        <v>1417</v>
      </c>
      <c r="Z44" s="26"/>
      <c r="AA44" s="24">
        <f>AA43+AB43</f>
        <v>9751</v>
      </c>
      <c r="AB44" s="25"/>
      <c r="AC44" s="18">
        <f>Q44+S44+U44+W44+Y44</f>
        <v>9751</v>
      </c>
      <c r="AE44" s="5" t="s">
        <v>0</v>
      </c>
      <c r="AF44" s="27">
        <f>IFERROR(B44/Q44,"N.A.")</f>
        <v>2597.5619572124551</v>
      </c>
      <c r="AG44" s="28"/>
      <c r="AH44" s="27">
        <f>IFERROR(D44/S44,"N.A.")</f>
        <v>3048.1569965870308</v>
      </c>
      <c r="AI44" s="28"/>
      <c r="AJ44" s="27" t="str">
        <f>IFERROR(F44/U44,"N.A.")</f>
        <v>N.A.</v>
      </c>
      <c r="AK44" s="28"/>
      <c r="AL44" s="27">
        <f>IFERROR(H44/W44,"N.A.")</f>
        <v>955.37349397590344</v>
      </c>
      <c r="AM44" s="28"/>
      <c r="AN44" s="27">
        <f>IFERROR(J44/Y44,"N.A.")</f>
        <v>0</v>
      </c>
      <c r="AO44" s="28"/>
      <c r="AP44" s="27">
        <f>IFERROR(L44/AA44,"N.A.")</f>
        <v>1674.4990257409497</v>
      </c>
      <c r="AQ44" s="28"/>
      <c r="AR44" s="16">
        <f>IFERROR(N44/AC44, "N.A.")</f>
        <v>1674.4990257409497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11243790</v>
      </c>
      <c r="C15" s="2"/>
      <c r="D15" s="2">
        <v>1053500</v>
      </c>
      <c r="E15" s="2"/>
      <c r="F15" s="2">
        <v>4124000</v>
      </c>
      <c r="G15" s="2"/>
      <c r="H15" s="2">
        <v>15785309.999999998</v>
      </c>
      <c r="I15" s="2"/>
      <c r="J15" s="2"/>
      <c r="K15" s="2"/>
      <c r="L15" s="1">
        <f>B15+D15+F15+H15+J15</f>
        <v>32206600</v>
      </c>
      <c r="M15" s="13">
        <f>C15+E15+G15+I15+K15</f>
        <v>0</v>
      </c>
      <c r="N15" s="14">
        <f>L15+M15</f>
        <v>32206600</v>
      </c>
      <c r="P15" s="3" t="s">
        <v>12</v>
      </c>
      <c r="Q15" s="2">
        <v>2692</v>
      </c>
      <c r="R15" s="2">
        <v>0</v>
      </c>
      <c r="S15" s="2">
        <v>196</v>
      </c>
      <c r="T15" s="2">
        <v>0</v>
      </c>
      <c r="U15" s="2">
        <v>798</v>
      </c>
      <c r="V15" s="2">
        <v>0</v>
      </c>
      <c r="W15" s="2">
        <v>4670</v>
      </c>
      <c r="X15" s="2">
        <v>0</v>
      </c>
      <c r="Y15" s="2">
        <v>0</v>
      </c>
      <c r="Z15" s="2">
        <v>0</v>
      </c>
      <c r="AA15" s="1">
        <f>Q15+S15+U15+W15+Y15</f>
        <v>8356</v>
      </c>
      <c r="AB15" s="13">
        <f>R15+T15+V15+X15+Z15</f>
        <v>0</v>
      </c>
      <c r="AC15" s="14">
        <f>AA15+AB15</f>
        <v>8356</v>
      </c>
      <c r="AE15" s="3" t="s">
        <v>12</v>
      </c>
      <c r="AF15" s="2">
        <f>IFERROR(B15/Q15, "N.A.")</f>
        <v>4176.7421991084693</v>
      </c>
      <c r="AG15" s="2" t="str">
        <f t="shared" ref="AG15:AR19" si="0">IFERROR(C15/R15, "N.A.")</f>
        <v>N.A.</v>
      </c>
      <c r="AH15" s="2">
        <f t="shared" si="0"/>
        <v>5375</v>
      </c>
      <c r="AI15" s="2" t="str">
        <f t="shared" si="0"/>
        <v>N.A.</v>
      </c>
      <c r="AJ15" s="2">
        <f t="shared" si="0"/>
        <v>5167.9197994987471</v>
      </c>
      <c r="AK15" s="2" t="str">
        <f t="shared" si="0"/>
        <v>N.A.</v>
      </c>
      <c r="AL15" s="2">
        <f t="shared" si="0"/>
        <v>3380.1520342612416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3854.3082814743898</v>
      </c>
      <c r="AQ15" s="13" t="str">
        <f t="shared" si="0"/>
        <v>N.A.</v>
      </c>
      <c r="AR15" s="14">
        <f t="shared" si="0"/>
        <v>3854.3082814743898</v>
      </c>
    </row>
    <row r="16" spans="1:44" ht="15" customHeight="1" thickBot="1" x14ac:dyDescent="0.3">
      <c r="A16" s="3" t="s">
        <v>13</v>
      </c>
      <c r="B16" s="2">
        <v>1192820.0000000002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1192820.0000000002</v>
      </c>
      <c r="M16" s="13">
        <f t="shared" si="1"/>
        <v>0</v>
      </c>
      <c r="N16" s="14">
        <f t="shared" ref="N16:N18" si="2">L16+M16</f>
        <v>1192820.0000000002</v>
      </c>
      <c r="P16" s="3" t="s">
        <v>13</v>
      </c>
      <c r="Q16" s="2">
        <v>522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522</v>
      </c>
      <c r="AB16" s="13">
        <f t="shared" si="3"/>
        <v>0</v>
      </c>
      <c r="AC16" s="14">
        <f t="shared" ref="AC16:AC18" si="4">AA16+AB16</f>
        <v>522</v>
      </c>
      <c r="AE16" s="3" t="s">
        <v>13</v>
      </c>
      <c r="AF16" s="2">
        <f t="shared" ref="AF16:AF19" si="5">IFERROR(B16/Q16, "N.A.")</f>
        <v>2285.0957854406133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2285.0957854406133</v>
      </c>
      <c r="AQ16" s="13" t="str">
        <f t="shared" si="0"/>
        <v>N.A.</v>
      </c>
      <c r="AR16" s="14">
        <f t="shared" si="0"/>
        <v>2285.0957854406133</v>
      </c>
    </row>
    <row r="17" spans="1:44" ht="15" customHeight="1" thickBot="1" x14ac:dyDescent="0.3">
      <c r="A17" s="3" t="s">
        <v>14</v>
      </c>
      <c r="B17" s="2">
        <v>11126335</v>
      </c>
      <c r="C17" s="2">
        <v>21325602</v>
      </c>
      <c r="D17" s="2"/>
      <c r="E17" s="2"/>
      <c r="F17" s="2"/>
      <c r="G17" s="2">
        <v>7290000</v>
      </c>
      <c r="H17" s="2"/>
      <c r="I17" s="2">
        <v>0</v>
      </c>
      <c r="J17" s="2">
        <v>0</v>
      </c>
      <c r="K17" s="2"/>
      <c r="L17" s="1">
        <f t="shared" si="1"/>
        <v>11126335</v>
      </c>
      <c r="M17" s="13">
        <f t="shared" si="1"/>
        <v>28615602</v>
      </c>
      <c r="N17" s="14">
        <f t="shared" si="2"/>
        <v>39741937</v>
      </c>
      <c r="P17" s="3" t="s">
        <v>14</v>
      </c>
      <c r="Q17" s="2">
        <v>3344</v>
      </c>
      <c r="R17" s="2">
        <v>3922</v>
      </c>
      <c r="S17" s="2">
        <v>0</v>
      </c>
      <c r="T17" s="2">
        <v>0</v>
      </c>
      <c r="U17" s="2">
        <v>0</v>
      </c>
      <c r="V17" s="2">
        <v>243</v>
      </c>
      <c r="W17" s="2">
        <v>0</v>
      </c>
      <c r="X17" s="2">
        <v>803</v>
      </c>
      <c r="Y17" s="2">
        <v>607</v>
      </c>
      <c r="Z17" s="2">
        <v>0</v>
      </c>
      <c r="AA17" s="1">
        <f t="shared" si="3"/>
        <v>3951</v>
      </c>
      <c r="AB17" s="13">
        <f t="shared" si="3"/>
        <v>4968</v>
      </c>
      <c r="AC17" s="14">
        <f t="shared" si="4"/>
        <v>8919</v>
      </c>
      <c r="AE17" s="3" t="s">
        <v>14</v>
      </c>
      <c r="AF17" s="2">
        <f t="shared" si="5"/>
        <v>3327.2532894736842</v>
      </c>
      <c r="AG17" s="2">
        <f t="shared" si="0"/>
        <v>5437.4303926568082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30000</v>
      </c>
      <c r="AL17" s="2" t="str">
        <f t="shared" si="0"/>
        <v>N.A.</v>
      </c>
      <c r="AM17" s="2">
        <f t="shared" si="0"/>
        <v>0</v>
      </c>
      <c r="AN17" s="2">
        <f t="shared" si="0"/>
        <v>0</v>
      </c>
      <c r="AO17" s="2" t="str">
        <f t="shared" si="0"/>
        <v>N.A.</v>
      </c>
      <c r="AP17" s="15">
        <f t="shared" si="0"/>
        <v>2816.0807390534042</v>
      </c>
      <c r="AQ17" s="13">
        <f t="shared" si="0"/>
        <v>5759.9842995169083</v>
      </c>
      <c r="AR17" s="14">
        <f t="shared" si="0"/>
        <v>4455.8736405426616</v>
      </c>
    </row>
    <row r="18" spans="1:44" ht="15" customHeight="1" thickBot="1" x14ac:dyDescent="0.3">
      <c r="A18" s="3" t="s">
        <v>15</v>
      </c>
      <c r="B18" s="2">
        <v>1386578</v>
      </c>
      <c r="C18" s="2"/>
      <c r="D18" s="2"/>
      <c r="E18" s="2"/>
      <c r="F18" s="2"/>
      <c r="G18" s="2">
        <v>0</v>
      </c>
      <c r="H18" s="2">
        <v>1784155.9999999998</v>
      </c>
      <c r="I18" s="2"/>
      <c r="J18" s="2">
        <v>0</v>
      </c>
      <c r="K18" s="2"/>
      <c r="L18" s="1">
        <f t="shared" si="1"/>
        <v>3170734</v>
      </c>
      <c r="M18" s="13">
        <f t="shared" si="1"/>
        <v>0</v>
      </c>
      <c r="N18" s="14">
        <f t="shared" si="2"/>
        <v>3170734</v>
      </c>
      <c r="P18" s="3" t="s">
        <v>15</v>
      </c>
      <c r="Q18" s="2">
        <v>765</v>
      </c>
      <c r="R18" s="2">
        <v>0</v>
      </c>
      <c r="S18" s="2">
        <v>0</v>
      </c>
      <c r="T18" s="2">
        <v>0</v>
      </c>
      <c r="U18" s="2">
        <v>0</v>
      </c>
      <c r="V18" s="2">
        <v>163</v>
      </c>
      <c r="W18" s="2">
        <v>3619</v>
      </c>
      <c r="X18" s="2">
        <v>0</v>
      </c>
      <c r="Y18" s="2">
        <v>751</v>
      </c>
      <c r="Z18" s="2">
        <v>0</v>
      </c>
      <c r="AA18" s="1">
        <f t="shared" si="3"/>
        <v>5135</v>
      </c>
      <c r="AB18" s="13">
        <f t="shared" si="3"/>
        <v>163</v>
      </c>
      <c r="AC18" s="17">
        <f t="shared" si="4"/>
        <v>5298</v>
      </c>
      <c r="AE18" s="3" t="s">
        <v>15</v>
      </c>
      <c r="AF18" s="2">
        <f t="shared" si="5"/>
        <v>1812.5202614379084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492.99696048632211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617.47497565725416</v>
      </c>
      <c r="AQ18" s="13">
        <f t="shared" si="0"/>
        <v>0</v>
      </c>
      <c r="AR18" s="14">
        <f t="shared" si="0"/>
        <v>598.47753869384678</v>
      </c>
    </row>
    <row r="19" spans="1:44" ht="15" customHeight="1" thickBot="1" x14ac:dyDescent="0.3">
      <c r="A19" s="4" t="s">
        <v>16</v>
      </c>
      <c r="B19" s="2">
        <v>24949522.999999996</v>
      </c>
      <c r="C19" s="2">
        <v>21325602</v>
      </c>
      <c r="D19" s="2">
        <v>1053500</v>
      </c>
      <c r="E19" s="2"/>
      <c r="F19" s="2">
        <v>4124000</v>
      </c>
      <c r="G19" s="2">
        <v>7289999.9999999991</v>
      </c>
      <c r="H19" s="2">
        <v>17569466</v>
      </c>
      <c r="I19" s="2">
        <v>0</v>
      </c>
      <c r="J19" s="2">
        <v>0</v>
      </c>
      <c r="K19" s="2"/>
      <c r="L19" s="1">
        <f t="shared" ref="L19" si="6">B19+D19+F19+H19+J19</f>
        <v>47696489</v>
      </c>
      <c r="M19" s="13">
        <f t="shared" ref="M19" si="7">C19+E19+G19+I19+K19</f>
        <v>28615602</v>
      </c>
      <c r="N19" s="17">
        <f t="shared" ref="N19" si="8">L19+M19</f>
        <v>76312091</v>
      </c>
      <c r="P19" s="4" t="s">
        <v>16</v>
      </c>
      <c r="Q19" s="2">
        <v>7323</v>
      </c>
      <c r="R19" s="2">
        <v>3922</v>
      </c>
      <c r="S19" s="2">
        <v>196</v>
      </c>
      <c r="T19" s="2">
        <v>0</v>
      </c>
      <c r="U19" s="2">
        <v>798</v>
      </c>
      <c r="V19" s="2">
        <v>406</v>
      </c>
      <c r="W19" s="2">
        <v>8289</v>
      </c>
      <c r="X19" s="2">
        <v>803</v>
      </c>
      <c r="Y19" s="2">
        <v>1358</v>
      </c>
      <c r="Z19" s="2">
        <v>0</v>
      </c>
      <c r="AA19" s="1">
        <f t="shared" ref="AA19" si="9">Q19+S19+U19+W19+Y19</f>
        <v>17964</v>
      </c>
      <c r="AB19" s="13">
        <f t="shared" ref="AB19" si="10">R19+T19+V19+X19+Z19</f>
        <v>5131</v>
      </c>
      <c r="AC19" s="14">
        <f t="shared" ref="AC19" si="11">AA19+AB19</f>
        <v>23095</v>
      </c>
      <c r="AE19" s="4" t="s">
        <v>16</v>
      </c>
      <c r="AF19" s="2">
        <f t="shared" si="5"/>
        <v>3407.0084664754877</v>
      </c>
      <c r="AG19" s="2">
        <f t="shared" si="0"/>
        <v>5437.4303926568082</v>
      </c>
      <c r="AH19" s="2">
        <f t="shared" si="0"/>
        <v>5375</v>
      </c>
      <c r="AI19" s="2" t="str">
        <f t="shared" si="0"/>
        <v>N.A.</v>
      </c>
      <c r="AJ19" s="2">
        <f t="shared" si="0"/>
        <v>5167.9197994987471</v>
      </c>
      <c r="AK19" s="2">
        <f t="shared" si="0"/>
        <v>17955.66502463054</v>
      </c>
      <c r="AL19" s="2">
        <f t="shared" si="0"/>
        <v>2119.6122572083486</v>
      </c>
      <c r="AM19" s="2">
        <f t="shared" si="0"/>
        <v>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2655.1151747940326</v>
      </c>
      <c r="AQ19" s="13">
        <f t="shared" ref="AQ19" si="13">IFERROR(M19/AB19, "N.A.")</f>
        <v>5577.0029234067433</v>
      </c>
      <c r="AR19" s="14">
        <f t="shared" ref="AR19" si="14">IFERROR(N19/AC19, "N.A.")</f>
        <v>3304.268932669409</v>
      </c>
    </row>
    <row r="20" spans="1:44" ht="15" customHeight="1" thickBot="1" x14ac:dyDescent="0.3">
      <c r="A20" s="5" t="s">
        <v>0</v>
      </c>
      <c r="B20" s="24">
        <f>B19+C19</f>
        <v>46275125</v>
      </c>
      <c r="C20" s="26"/>
      <c r="D20" s="24">
        <f>D19+E19</f>
        <v>1053500</v>
      </c>
      <c r="E20" s="26"/>
      <c r="F20" s="24">
        <f>F19+G19</f>
        <v>11414000</v>
      </c>
      <c r="G20" s="26"/>
      <c r="H20" s="24">
        <f>H19+I19</f>
        <v>17569466</v>
      </c>
      <c r="I20" s="26"/>
      <c r="J20" s="24">
        <f>J19+K19</f>
        <v>0</v>
      </c>
      <c r="K20" s="26"/>
      <c r="L20" s="24">
        <f>L19+M19</f>
        <v>76312091</v>
      </c>
      <c r="M20" s="25"/>
      <c r="N20" s="18">
        <f>B20+D20+F20+H20+J20</f>
        <v>76312091</v>
      </c>
      <c r="P20" s="5" t="s">
        <v>0</v>
      </c>
      <c r="Q20" s="24">
        <f>Q19+R19</f>
        <v>11245</v>
      </c>
      <c r="R20" s="26"/>
      <c r="S20" s="24">
        <f>S19+T19</f>
        <v>196</v>
      </c>
      <c r="T20" s="26"/>
      <c r="U20" s="24">
        <f>U19+V19</f>
        <v>1204</v>
      </c>
      <c r="V20" s="26"/>
      <c r="W20" s="24">
        <f>W19+X19</f>
        <v>9092</v>
      </c>
      <c r="X20" s="26"/>
      <c r="Y20" s="24">
        <f>Y19+Z19</f>
        <v>1358</v>
      </c>
      <c r="Z20" s="26"/>
      <c r="AA20" s="24">
        <f>AA19+AB19</f>
        <v>23095</v>
      </c>
      <c r="AB20" s="26"/>
      <c r="AC20" s="19">
        <f>Q20+S20+U20+W20+Y20</f>
        <v>23095</v>
      </c>
      <c r="AE20" s="5" t="s">
        <v>0</v>
      </c>
      <c r="AF20" s="27">
        <f>IFERROR(B20/Q20,"N.A.")</f>
        <v>4115.1734104046245</v>
      </c>
      <c r="AG20" s="28"/>
      <c r="AH20" s="27">
        <f>IFERROR(D20/S20,"N.A.")</f>
        <v>5375</v>
      </c>
      <c r="AI20" s="28"/>
      <c r="AJ20" s="27">
        <f>IFERROR(F20/U20,"N.A.")</f>
        <v>9480.0664451827251</v>
      </c>
      <c r="AK20" s="28"/>
      <c r="AL20" s="27">
        <f>IFERROR(H20/W20,"N.A.")</f>
        <v>1932.4093708754949</v>
      </c>
      <c r="AM20" s="28"/>
      <c r="AN20" s="27">
        <f>IFERROR(J20/Y20,"N.A.")</f>
        <v>0</v>
      </c>
      <c r="AO20" s="28"/>
      <c r="AP20" s="27">
        <f>IFERROR(L20/AA20,"N.A.")</f>
        <v>3304.268932669409</v>
      </c>
      <c r="AQ20" s="28"/>
      <c r="AR20" s="16">
        <f>IFERROR(N20/AC20, "N.A.")</f>
        <v>3304.268932669409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11243790</v>
      </c>
      <c r="C27" s="2"/>
      <c r="D27" s="2">
        <v>1053500</v>
      </c>
      <c r="E27" s="2"/>
      <c r="F27" s="2">
        <v>4124000</v>
      </c>
      <c r="G27" s="2"/>
      <c r="H27" s="2">
        <v>10858824.999999998</v>
      </c>
      <c r="I27" s="2"/>
      <c r="J27" s="2"/>
      <c r="K27" s="2"/>
      <c r="L27" s="1">
        <f>B27+D27+F27+H27+J27</f>
        <v>27280115</v>
      </c>
      <c r="M27" s="13">
        <f>C27+E27+G27+I27+K27</f>
        <v>0</v>
      </c>
      <c r="N27" s="14">
        <f>L27+M27</f>
        <v>27280115</v>
      </c>
      <c r="P27" s="3" t="s">
        <v>12</v>
      </c>
      <c r="Q27" s="2">
        <v>2692</v>
      </c>
      <c r="R27" s="2">
        <v>0</v>
      </c>
      <c r="S27" s="2">
        <v>196</v>
      </c>
      <c r="T27" s="2">
        <v>0</v>
      </c>
      <c r="U27" s="2">
        <v>798</v>
      </c>
      <c r="V27" s="2">
        <v>0</v>
      </c>
      <c r="W27" s="2">
        <v>2335</v>
      </c>
      <c r="X27" s="2">
        <v>0</v>
      </c>
      <c r="Y27" s="2">
        <v>0</v>
      </c>
      <c r="Z27" s="2">
        <v>0</v>
      </c>
      <c r="AA27" s="1">
        <f>Q27+S27+U27+W27+Y27</f>
        <v>6021</v>
      </c>
      <c r="AB27" s="13">
        <f>R27+T27+V27+X27+Z27</f>
        <v>0</v>
      </c>
      <c r="AC27" s="14">
        <f>AA27+AB27</f>
        <v>6021</v>
      </c>
      <c r="AE27" s="3" t="s">
        <v>12</v>
      </c>
      <c r="AF27" s="2">
        <f>IFERROR(B27/Q27, "N.A.")</f>
        <v>4176.7421991084693</v>
      </c>
      <c r="AG27" s="2" t="str">
        <f t="shared" ref="AG27:AR31" si="15">IFERROR(C27/R27, "N.A.")</f>
        <v>N.A.</v>
      </c>
      <c r="AH27" s="2">
        <f t="shared" si="15"/>
        <v>5375</v>
      </c>
      <c r="AI27" s="2" t="str">
        <f t="shared" si="15"/>
        <v>N.A.</v>
      </c>
      <c r="AJ27" s="2">
        <f t="shared" si="15"/>
        <v>5167.9197994987471</v>
      </c>
      <c r="AK27" s="2" t="str">
        <f t="shared" si="15"/>
        <v>N.A.</v>
      </c>
      <c r="AL27" s="2">
        <f t="shared" si="15"/>
        <v>4650.4603854389716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4530.8279355588775</v>
      </c>
      <c r="AQ27" s="13" t="str">
        <f t="shared" si="15"/>
        <v>N.A.</v>
      </c>
      <c r="AR27" s="14">
        <f t="shared" si="15"/>
        <v>4530.8279355588775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7484735</v>
      </c>
      <c r="C29" s="2">
        <v>16717209.999999998</v>
      </c>
      <c r="D29" s="2"/>
      <c r="E29" s="2"/>
      <c r="F29" s="2"/>
      <c r="G29" s="2">
        <v>7290000</v>
      </c>
      <c r="H29" s="2"/>
      <c r="I29" s="2">
        <v>0</v>
      </c>
      <c r="J29" s="2"/>
      <c r="K29" s="2"/>
      <c r="L29" s="1">
        <f t="shared" si="16"/>
        <v>7484735</v>
      </c>
      <c r="M29" s="13">
        <f t="shared" si="16"/>
        <v>24007210</v>
      </c>
      <c r="N29" s="14">
        <f t="shared" si="17"/>
        <v>31491945</v>
      </c>
      <c r="P29" s="3" t="s">
        <v>14</v>
      </c>
      <c r="Q29" s="2">
        <v>2267</v>
      </c>
      <c r="R29" s="2">
        <v>3008</v>
      </c>
      <c r="S29" s="2">
        <v>0</v>
      </c>
      <c r="T29" s="2">
        <v>0</v>
      </c>
      <c r="U29" s="2">
        <v>0</v>
      </c>
      <c r="V29" s="2">
        <v>243</v>
      </c>
      <c r="W29" s="2">
        <v>0</v>
      </c>
      <c r="X29" s="2">
        <v>196</v>
      </c>
      <c r="Y29" s="2">
        <v>0</v>
      </c>
      <c r="Z29" s="2">
        <v>0</v>
      </c>
      <c r="AA29" s="1">
        <f t="shared" si="18"/>
        <v>2267</v>
      </c>
      <c r="AB29" s="13">
        <f t="shared" si="18"/>
        <v>3447</v>
      </c>
      <c r="AC29" s="14">
        <f t="shared" si="19"/>
        <v>5714</v>
      </c>
      <c r="AE29" s="3" t="s">
        <v>14</v>
      </c>
      <c r="AF29" s="2">
        <f t="shared" si="20"/>
        <v>3301.6034406704898</v>
      </c>
      <c r="AG29" s="2">
        <f t="shared" si="15"/>
        <v>5557.5831117021271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30000</v>
      </c>
      <c r="AL29" s="2" t="str">
        <f t="shared" si="15"/>
        <v>N.A.</v>
      </c>
      <c r="AM29" s="2">
        <f t="shared" si="15"/>
        <v>0</v>
      </c>
      <c r="AN29" s="2" t="str">
        <f t="shared" si="15"/>
        <v>N.A.</v>
      </c>
      <c r="AO29" s="2" t="str">
        <f t="shared" si="15"/>
        <v>N.A.</v>
      </c>
      <c r="AP29" s="15">
        <f t="shared" si="15"/>
        <v>3301.6034406704898</v>
      </c>
      <c r="AQ29" s="13">
        <f t="shared" si="15"/>
        <v>6964.6678270960256</v>
      </c>
      <c r="AR29" s="14">
        <f t="shared" si="15"/>
        <v>5511.3659432971644</v>
      </c>
    </row>
    <row r="30" spans="1:44" ht="15" customHeight="1" thickBot="1" x14ac:dyDescent="0.3">
      <c r="A30" s="3" t="s">
        <v>15</v>
      </c>
      <c r="B30" s="2">
        <v>1386578</v>
      </c>
      <c r="C30" s="2"/>
      <c r="D30" s="2"/>
      <c r="E30" s="2"/>
      <c r="F30" s="2"/>
      <c r="G30" s="2">
        <v>0</v>
      </c>
      <c r="H30" s="2">
        <v>1636235.9999999995</v>
      </c>
      <c r="I30" s="2"/>
      <c r="J30" s="2">
        <v>0</v>
      </c>
      <c r="K30" s="2"/>
      <c r="L30" s="1">
        <f t="shared" si="16"/>
        <v>3022813.9999999995</v>
      </c>
      <c r="M30" s="13">
        <f t="shared" si="16"/>
        <v>0</v>
      </c>
      <c r="N30" s="14">
        <f t="shared" si="17"/>
        <v>3022813.9999999995</v>
      </c>
      <c r="P30" s="3" t="s">
        <v>15</v>
      </c>
      <c r="Q30" s="2">
        <v>765</v>
      </c>
      <c r="R30" s="2">
        <v>0</v>
      </c>
      <c r="S30" s="2">
        <v>0</v>
      </c>
      <c r="T30" s="2">
        <v>0</v>
      </c>
      <c r="U30" s="2">
        <v>0</v>
      </c>
      <c r="V30" s="2">
        <v>163</v>
      </c>
      <c r="W30" s="2">
        <v>3189</v>
      </c>
      <c r="X30" s="2">
        <v>0</v>
      </c>
      <c r="Y30" s="2">
        <v>163</v>
      </c>
      <c r="Z30" s="2">
        <v>0</v>
      </c>
      <c r="AA30" s="1">
        <f t="shared" si="18"/>
        <v>4117</v>
      </c>
      <c r="AB30" s="13">
        <f t="shared" si="18"/>
        <v>163</v>
      </c>
      <c r="AC30" s="17">
        <f t="shared" si="19"/>
        <v>4280</v>
      </c>
      <c r="AE30" s="3" t="s">
        <v>15</v>
      </c>
      <c r="AF30" s="2">
        <f t="shared" si="20"/>
        <v>1812.5202614379084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513.08748824082772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734.2273500121446</v>
      </c>
      <c r="AQ30" s="13">
        <f t="shared" si="15"/>
        <v>0</v>
      </c>
      <c r="AR30" s="14">
        <f t="shared" si="15"/>
        <v>706.26495327102793</v>
      </c>
    </row>
    <row r="31" spans="1:44" ht="15" customHeight="1" thickBot="1" x14ac:dyDescent="0.3">
      <c r="A31" s="4" t="s">
        <v>16</v>
      </c>
      <c r="B31" s="2">
        <v>20115103</v>
      </c>
      <c r="C31" s="2">
        <v>16717209.999999998</v>
      </c>
      <c r="D31" s="2">
        <v>1053500</v>
      </c>
      <c r="E31" s="2"/>
      <c r="F31" s="2">
        <v>4124000</v>
      </c>
      <c r="G31" s="2">
        <v>7289999.9999999991</v>
      </c>
      <c r="H31" s="2">
        <v>12495061</v>
      </c>
      <c r="I31" s="2">
        <v>0</v>
      </c>
      <c r="J31" s="2">
        <v>0</v>
      </c>
      <c r="K31" s="2"/>
      <c r="L31" s="1">
        <f t="shared" ref="L31" si="21">B31+D31+F31+H31+J31</f>
        <v>37787664</v>
      </c>
      <c r="M31" s="13">
        <f t="shared" ref="M31" si="22">C31+E31+G31+I31+K31</f>
        <v>24007209.999999996</v>
      </c>
      <c r="N31" s="17">
        <f t="shared" ref="N31" si="23">L31+M31</f>
        <v>61794874</v>
      </c>
      <c r="P31" s="4" t="s">
        <v>16</v>
      </c>
      <c r="Q31" s="2">
        <v>5724</v>
      </c>
      <c r="R31" s="2">
        <v>3008</v>
      </c>
      <c r="S31" s="2">
        <v>196</v>
      </c>
      <c r="T31" s="2">
        <v>0</v>
      </c>
      <c r="U31" s="2">
        <v>798</v>
      </c>
      <c r="V31" s="2">
        <v>406</v>
      </c>
      <c r="W31" s="2">
        <v>5524</v>
      </c>
      <c r="X31" s="2">
        <v>196</v>
      </c>
      <c r="Y31" s="2">
        <v>163</v>
      </c>
      <c r="Z31" s="2">
        <v>0</v>
      </c>
      <c r="AA31" s="1">
        <f t="shared" ref="AA31" si="24">Q31+S31+U31+W31+Y31</f>
        <v>12405</v>
      </c>
      <c r="AB31" s="13">
        <f t="shared" ref="AB31" si="25">R31+T31+V31+X31+Z31</f>
        <v>3610</v>
      </c>
      <c r="AC31" s="14">
        <f t="shared" ref="AC31" si="26">AA31+AB31</f>
        <v>16015</v>
      </c>
      <c r="AE31" s="4" t="s">
        <v>16</v>
      </c>
      <c r="AF31" s="2">
        <f t="shared" si="20"/>
        <v>3514.1689378057304</v>
      </c>
      <c r="AG31" s="2">
        <f t="shared" si="15"/>
        <v>5557.5831117021271</v>
      </c>
      <c r="AH31" s="2">
        <f t="shared" si="15"/>
        <v>5375</v>
      </c>
      <c r="AI31" s="2" t="str">
        <f t="shared" si="15"/>
        <v>N.A.</v>
      </c>
      <c r="AJ31" s="2">
        <f t="shared" si="15"/>
        <v>5167.9197994987471</v>
      </c>
      <c r="AK31" s="2">
        <f t="shared" si="15"/>
        <v>17955.66502463054</v>
      </c>
      <c r="AL31" s="2">
        <f t="shared" si="15"/>
        <v>2261.9589065894279</v>
      </c>
      <c r="AM31" s="2">
        <f t="shared" si="15"/>
        <v>0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3046.1639661426843</v>
      </c>
      <c r="AQ31" s="13">
        <f t="shared" ref="AQ31" si="28">IFERROR(M31/AB31, "N.A.")</f>
        <v>6650.1966759002762</v>
      </c>
      <c r="AR31" s="14">
        <f t="shared" ref="AR31" si="29">IFERROR(N31/AC31, "N.A.")</f>
        <v>3858.5622229160163</v>
      </c>
    </row>
    <row r="32" spans="1:44" ht="15" customHeight="1" thickBot="1" x14ac:dyDescent="0.3">
      <c r="A32" s="5" t="s">
        <v>0</v>
      </c>
      <c r="B32" s="24">
        <f>B31+C31</f>
        <v>36832313</v>
      </c>
      <c r="C32" s="26"/>
      <c r="D32" s="24">
        <f>D31+E31</f>
        <v>1053500</v>
      </c>
      <c r="E32" s="26"/>
      <c r="F32" s="24">
        <f>F31+G31</f>
        <v>11414000</v>
      </c>
      <c r="G32" s="26"/>
      <c r="H32" s="24">
        <f>H31+I31</f>
        <v>12495061</v>
      </c>
      <c r="I32" s="26"/>
      <c r="J32" s="24">
        <f>J31+K31</f>
        <v>0</v>
      </c>
      <c r="K32" s="26"/>
      <c r="L32" s="24">
        <f>L31+M31</f>
        <v>61794874</v>
      </c>
      <c r="M32" s="25"/>
      <c r="N32" s="18">
        <f>B32+D32+F32+H32+J32</f>
        <v>61794874</v>
      </c>
      <c r="P32" s="5" t="s">
        <v>0</v>
      </c>
      <c r="Q32" s="24">
        <f>Q31+R31</f>
        <v>8732</v>
      </c>
      <c r="R32" s="26"/>
      <c r="S32" s="24">
        <f>S31+T31</f>
        <v>196</v>
      </c>
      <c r="T32" s="26"/>
      <c r="U32" s="24">
        <f>U31+V31</f>
        <v>1204</v>
      </c>
      <c r="V32" s="26"/>
      <c r="W32" s="24">
        <f>W31+X31</f>
        <v>5720</v>
      </c>
      <c r="X32" s="26"/>
      <c r="Y32" s="24">
        <f>Y31+Z31</f>
        <v>163</v>
      </c>
      <c r="Z32" s="26"/>
      <c r="AA32" s="24">
        <f>AA31+AB31</f>
        <v>16015</v>
      </c>
      <c r="AB32" s="26"/>
      <c r="AC32" s="19">
        <f>Q32+S32+U32+W32+Y32</f>
        <v>16015</v>
      </c>
      <c r="AE32" s="5" t="s">
        <v>0</v>
      </c>
      <c r="AF32" s="27">
        <f>IFERROR(B32/Q32,"N.A.")</f>
        <v>4218.0844021988087</v>
      </c>
      <c r="AG32" s="28"/>
      <c r="AH32" s="27">
        <f>IFERROR(D32/S32,"N.A.")</f>
        <v>5375</v>
      </c>
      <c r="AI32" s="28"/>
      <c r="AJ32" s="27">
        <f>IFERROR(F32/U32,"N.A.")</f>
        <v>9480.0664451827251</v>
      </c>
      <c r="AK32" s="28"/>
      <c r="AL32" s="27">
        <f>IFERROR(H32/W32,"N.A.")</f>
        <v>2184.4512237762237</v>
      </c>
      <c r="AM32" s="28"/>
      <c r="AN32" s="27">
        <f>IFERROR(J32/Y32,"N.A.")</f>
        <v>0</v>
      </c>
      <c r="AO32" s="28"/>
      <c r="AP32" s="27">
        <f>IFERROR(L32/AA32,"N.A.")</f>
        <v>3858.5622229160163</v>
      </c>
      <c r="AQ32" s="28"/>
      <c r="AR32" s="16">
        <f>IFERROR(N32/AC32, "N.A.")</f>
        <v>3858.5622229160163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4926485</v>
      </c>
      <c r="I39" s="2"/>
      <c r="J39" s="2"/>
      <c r="K39" s="2"/>
      <c r="L39" s="1">
        <f>B39+D39+F39+H39+J39</f>
        <v>4926485</v>
      </c>
      <c r="M39" s="13">
        <f>C39+E39+G39+I39+K39</f>
        <v>0</v>
      </c>
      <c r="N39" s="14">
        <f>L39+M39</f>
        <v>4926485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2335</v>
      </c>
      <c r="X39" s="2">
        <v>0</v>
      </c>
      <c r="Y39" s="2">
        <v>0</v>
      </c>
      <c r="Z39" s="2">
        <v>0</v>
      </c>
      <c r="AA39" s="1">
        <f>Q39+S39+U39+W39+Y39</f>
        <v>2335</v>
      </c>
      <c r="AB39" s="13">
        <f>R39+T39+V39+X39+Z39</f>
        <v>0</v>
      </c>
      <c r="AC39" s="14">
        <f>AA39+AB39</f>
        <v>2335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2109.8436830835117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2109.8436830835117</v>
      </c>
      <c r="AQ39" s="13" t="str">
        <f t="shared" si="30"/>
        <v>N.A.</v>
      </c>
      <c r="AR39" s="14">
        <f t="shared" si="30"/>
        <v>2109.8436830835117</v>
      </c>
    </row>
    <row r="40" spans="1:44" ht="15" customHeight="1" thickBot="1" x14ac:dyDescent="0.3">
      <c r="A40" s="3" t="s">
        <v>13</v>
      </c>
      <c r="B40" s="2">
        <v>1192820.0000000002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1192820.0000000002</v>
      </c>
      <c r="M40" s="13">
        <f t="shared" si="31"/>
        <v>0</v>
      </c>
      <c r="N40" s="14">
        <f t="shared" ref="N40:N42" si="32">L40+M40</f>
        <v>1192820.0000000002</v>
      </c>
      <c r="P40" s="3" t="s">
        <v>13</v>
      </c>
      <c r="Q40" s="2">
        <v>522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522</v>
      </c>
      <c r="AB40" s="13">
        <f t="shared" si="33"/>
        <v>0</v>
      </c>
      <c r="AC40" s="14">
        <f t="shared" ref="AC40:AC42" si="34">AA40+AB40</f>
        <v>522</v>
      </c>
      <c r="AE40" s="3" t="s">
        <v>13</v>
      </c>
      <c r="AF40" s="2">
        <f t="shared" ref="AF40:AF43" si="35">IFERROR(B40/Q40, "N.A.")</f>
        <v>2285.0957854406133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2285.0957854406133</v>
      </c>
      <c r="AQ40" s="13" t="str">
        <f t="shared" si="30"/>
        <v>N.A.</v>
      </c>
      <c r="AR40" s="14">
        <f t="shared" si="30"/>
        <v>2285.0957854406133</v>
      </c>
    </row>
    <row r="41" spans="1:44" ht="15" customHeight="1" thickBot="1" x14ac:dyDescent="0.3">
      <c r="A41" s="3" t="s">
        <v>14</v>
      </c>
      <c r="B41" s="2">
        <v>3641600</v>
      </c>
      <c r="C41" s="2">
        <v>4608392</v>
      </c>
      <c r="D41" s="2"/>
      <c r="E41" s="2"/>
      <c r="F41" s="2"/>
      <c r="G41" s="2"/>
      <c r="H41" s="2"/>
      <c r="I41" s="2">
        <v>0</v>
      </c>
      <c r="J41" s="2">
        <v>0</v>
      </c>
      <c r="K41" s="2"/>
      <c r="L41" s="1">
        <f t="shared" si="31"/>
        <v>3641600</v>
      </c>
      <c r="M41" s="13">
        <f t="shared" si="31"/>
        <v>4608392</v>
      </c>
      <c r="N41" s="14">
        <f t="shared" si="32"/>
        <v>8249992</v>
      </c>
      <c r="P41" s="3" t="s">
        <v>14</v>
      </c>
      <c r="Q41" s="2">
        <v>1077</v>
      </c>
      <c r="R41" s="2">
        <v>914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607</v>
      </c>
      <c r="Y41" s="2">
        <v>607</v>
      </c>
      <c r="Z41" s="2">
        <v>0</v>
      </c>
      <c r="AA41" s="1">
        <f t="shared" si="33"/>
        <v>1684</v>
      </c>
      <c r="AB41" s="13">
        <f t="shared" si="33"/>
        <v>1521</v>
      </c>
      <c r="AC41" s="14">
        <f t="shared" si="34"/>
        <v>3205</v>
      </c>
      <c r="AE41" s="3" t="s">
        <v>14</v>
      </c>
      <c r="AF41" s="2">
        <f t="shared" si="35"/>
        <v>3381.2441968430826</v>
      </c>
      <c r="AG41" s="2">
        <f t="shared" si="30"/>
        <v>5042.0043763676149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0</v>
      </c>
      <c r="AN41" s="2">
        <f t="shared" si="30"/>
        <v>0</v>
      </c>
      <c r="AO41" s="2" t="str">
        <f t="shared" si="30"/>
        <v>N.A.</v>
      </c>
      <c r="AP41" s="15">
        <f t="shared" si="30"/>
        <v>2162.4703087885987</v>
      </c>
      <c r="AQ41" s="13">
        <f t="shared" si="30"/>
        <v>3029.8435239973701</v>
      </c>
      <c r="AR41" s="14">
        <f t="shared" si="30"/>
        <v>2574.1004680187207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147920</v>
      </c>
      <c r="I42" s="2"/>
      <c r="J42" s="2">
        <v>0</v>
      </c>
      <c r="K42" s="2"/>
      <c r="L42" s="1">
        <f t="shared" si="31"/>
        <v>147920</v>
      </c>
      <c r="M42" s="13">
        <f t="shared" si="31"/>
        <v>0</v>
      </c>
      <c r="N42" s="14">
        <f t="shared" si="32"/>
        <v>147920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430</v>
      </c>
      <c r="X42" s="2">
        <v>0</v>
      </c>
      <c r="Y42" s="2">
        <v>588</v>
      </c>
      <c r="Z42" s="2">
        <v>0</v>
      </c>
      <c r="AA42" s="1">
        <f t="shared" si="33"/>
        <v>1018</v>
      </c>
      <c r="AB42" s="13">
        <f t="shared" si="33"/>
        <v>0</v>
      </c>
      <c r="AC42" s="14">
        <f t="shared" si="34"/>
        <v>1018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344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145.30451866404715</v>
      </c>
      <c r="AQ42" s="13" t="str">
        <f t="shared" si="30"/>
        <v>N.A.</v>
      </c>
      <c r="AR42" s="14">
        <f t="shared" si="30"/>
        <v>145.30451866404715</v>
      </c>
    </row>
    <row r="43" spans="1:44" ht="15" customHeight="1" thickBot="1" x14ac:dyDescent="0.3">
      <c r="A43" s="4" t="s">
        <v>16</v>
      </c>
      <c r="B43" s="2">
        <v>4834420.0000000009</v>
      </c>
      <c r="C43" s="2">
        <v>4608392</v>
      </c>
      <c r="D43" s="2"/>
      <c r="E43" s="2"/>
      <c r="F43" s="2"/>
      <c r="G43" s="2"/>
      <c r="H43" s="2">
        <v>5074404.9999999991</v>
      </c>
      <c r="I43" s="2">
        <v>0</v>
      </c>
      <c r="J43" s="2">
        <v>0</v>
      </c>
      <c r="K43" s="2"/>
      <c r="L43" s="1">
        <f t="shared" ref="L43" si="36">B43+D43+F43+H43+J43</f>
        <v>9908825</v>
      </c>
      <c r="M43" s="13">
        <f t="shared" ref="M43" si="37">C43+E43+G43+I43+K43</f>
        <v>4608392</v>
      </c>
      <c r="N43" s="17">
        <f t="shared" ref="N43" si="38">L43+M43</f>
        <v>14517217</v>
      </c>
      <c r="P43" s="4" t="s">
        <v>16</v>
      </c>
      <c r="Q43" s="2">
        <v>1599</v>
      </c>
      <c r="R43" s="2">
        <v>914</v>
      </c>
      <c r="S43" s="2">
        <v>0</v>
      </c>
      <c r="T43" s="2">
        <v>0</v>
      </c>
      <c r="U43" s="2">
        <v>0</v>
      </c>
      <c r="V43" s="2">
        <v>0</v>
      </c>
      <c r="W43" s="2">
        <v>2765</v>
      </c>
      <c r="X43" s="2">
        <v>607</v>
      </c>
      <c r="Y43" s="2">
        <v>1195</v>
      </c>
      <c r="Z43" s="2">
        <v>0</v>
      </c>
      <c r="AA43" s="1">
        <f t="shared" ref="AA43" si="39">Q43+S43+U43+W43+Y43</f>
        <v>5559</v>
      </c>
      <c r="AB43" s="13">
        <f t="shared" ref="AB43" si="40">R43+T43+V43+X43+Z43</f>
        <v>1521</v>
      </c>
      <c r="AC43" s="17">
        <f t="shared" ref="AC43" si="41">AA43+AB43</f>
        <v>7080</v>
      </c>
      <c r="AE43" s="4" t="s">
        <v>16</v>
      </c>
      <c r="AF43" s="2">
        <f t="shared" si="35"/>
        <v>3023.402126328956</v>
      </c>
      <c r="AG43" s="2">
        <f t="shared" si="30"/>
        <v>5042.0043763676149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1835.2278481012654</v>
      </c>
      <c r="AM43" s="2">
        <f t="shared" si="30"/>
        <v>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1782.4833603166037</v>
      </c>
      <c r="AQ43" s="13">
        <f t="shared" ref="AQ43" si="43">IFERROR(M43/AB43, "N.A.")</f>
        <v>3029.8435239973701</v>
      </c>
      <c r="AR43" s="14">
        <f t="shared" ref="AR43" si="44">IFERROR(N43/AC43, "N.A.")</f>
        <v>2050.4543785310734</v>
      </c>
    </row>
    <row r="44" spans="1:44" ht="15" customHeight="1" thickBot="1" x14ac:dyDescent="0.3">
      <c r="A44" s="5" t="s">
        <v>0</v>
      </c>
      <c r="B44" s="24">
        <f>B43+C43</f>
        <v>9442812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5074404.9999999991</v>
      </c>
      <c r="I44" s="26"/>
      <c r="J44" s="24">
        <f>J43+K43</f>
        <v>0</v>
      </c>
      <c r="K44" s="26"/>
      <c r="L44" s="24">
        <f>L43+M43</f>
        <v>14517217</v>
      </c>
      <c r="M44" s="25"/>
      <c r="N44" s="18">
        <f>B44+D44+F44+H44+J44</f>
        <v>14517217</v>
      </c>
      <c r="P44" s="5" t="s">
        <v>0</v>
      </c>
      <c r="Q44" s="24">
        <f>Q43+R43</f>
        <v>2513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3372</v>
      </c>
      <c r="X44" s="26"/>
      <c r="Y44" s="24">
        <f>Y43+Z43</f>
        <v>1195</v>
      </c>
      <c r="Z44" s="26"/>
      <c r="AA44" s="24">
        <f>AA43+AB43</f>
        <v>7080</v>
      </c>
      <c r="AB44" s="25"/>
      <c r="AC44" s="18">
        <f>Q44+S44+U44+W44+Y44</f>
        <v>7080</v>
      </c>
      <c r="AE44" s="5" t="s">
        <v>0</v>
      </c>
      <c r="AF44" s="27">
        <f>IFERROR(B44/Q44,"N.A.")</f>
        <v>3757.5853561480303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1504.8650652431788</v>
      </c>
      <c r="AM44" s="28"/>
      <c r="AN44" s="27">
        <f>IFERROR(J44/Y44,"N.A.")</f>
        <v>0</v>
      </c>
      <c r="AO44" s="28"/>
      <c r="AP44" s="27">
        <f>IFERROR(L44/AA44,"N.A.")</f>
        <v>2050.4543785310734</v>
      </c>
      <c r="AQ44" s="28"/>
      <c r="AR44" s="16">
        <f>IFERROR(N44/AC44, "N.A.")</f>
        <v>2050.4543785310734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25031159.999999996</v>
      </c>
      <c r="C15" s="2"/>
      <c r="D15" s="2">
        <v>10776720</v>
      </c>
      <c r="E15" s="2"/>
      <c r="F15" s="2">
        <v>19569300</v>
      </c>
      <c r="G15" s="2"/>
      <c r="H15" s="2">
        <v>71485699.999999985</v>
      </c>
      <c r="I15" s="2"/>
      <c r="J15" s="2">
        <v>0</v>
      </c>
      <c r="K15" s="2"/>
      <c r="L15" s="1">
        <f>B15+D15+F15+H15+J15</f>
        <v>126862879.99999999</v>
      </c>
      <c r="M15" s="13">
        <f>C15+E15+G15+I15+K15</f>
        <v>0</v>
      </c>
      <c r="N15" s="14">
        <f>L15+M15</f>
        <v>126862879.99999999</v>
      </c>
      <c r="P15" s="3" t="s">
        <v>12</v>
      </c>
      <c r="Q15" s="2">
        <v>4210</v>
      </c>
      <c r="R15" s="2">
        <v>0</v>
      </c>
      <c r="S15" s="2">
        <v>1869</v>
      </c>
      <c r="T15" s="2">
        <v>0</v>
      </c>
      <c r="U15" s="2">
        <v>2299</v>
      </c>
      <c r="V15" s="2">
        <v>0</v>
      </c>
      <c r="W15" s="2">
        <v>15970</v>
      </c>
      <c r="X15" s="2">
        <v>0</v>
      </c>
      <c r="Y15" s="2">
        <v>942</v>
      </c>
      <c r="Z15" s="2">
        <v>0</v>
      </c>
      <c r="AA15" s="1">
        <f>Q15+S15+U15+W15+Y15</f>
        <v>25290</v>
      </c>
      <c r="AB15" s="13">
        <f>R15+T15+V15+X15+Z15</f>
        <v>0</v>
      </c>
      <c r="AC15" s="14">
        <f>AA15+AB15</f>
        <v>25290</v>
      </c>
      <c r="AE15" s="3" t="s">
        <v>12</v>
      </c>
      <c r="AF15" s="2">
        <f>IFERROR(B15/Q15, "N.A.")</f>
        <v>5945.6437054631824</v>
      </c>
      <c r="AG15" s="2" t="str">
        <f t="shared" ref="AG15:AR19" si="0">IFERROR(C15/R15, "N.A.")</f>
        <v>N.A.</v>
      </c>
      <c r="AH15" s="2">
        <f t="shared" si="0"/>
        <v>5766.0353130016056</v>
      </c>
      <c r="AI15" s="2" t="str">
        <f t="shared" si="0"/>
        <v>N.A.</v>
      </c>
      <c r="AJ15" s="2">
        <f t="shared" si="0"/>
        <v>8512.0922140060902</v>
      </c>
      <c r="AK15" s="2" t="str">
        <f t="shared" si="0"/>
        <v>N.A.</v>
      </c>
      <c r="AL15" s="2">
        <f t="shared" si="0"/>
        <v>4476.2492172824032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5016.3258204824033</v>
      </c>
      <c r="AQ15" s="13" t="str">
        <f t="shared" si="0"/>
        <v>N.A.</v>
      </c>
      <c r="AR15" s="14">
        <f t="shared" si="0"/>
        <v>5016.3258204824033</v>
      </c>
    </row>
    <row r="16" spans="1:44" ht="15" customHeight="1" thickBot="1" x14ac:dyDescent="0.3">
      <c r="A16" s="3" t="s">
        <v>13</v>
      </c>
      <c r="B16" s="2">
        <v>12507163.999999996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12507163.999999996</v>
      </c>
      <c r="M16" s="13">
        <f t="shared" si="1"/>
        <v>0</v>
      </c>
      <c r="N16" s="14">
        <f t="shared" ref="N16:N18" si="2">L16+M16</f>
        <v>12507163.999999996</v>
      </c>
      <c r="P16" s="3" t="s">
        <v>13</v>
      </c>
      <c r="Q16" s="2">
        <v>4320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4320</v>
      </c>
      <c r="AB16" s="13">
        <f t="shared" si="3"/>
        <v>0</v>
      </c>
      <c r="AC16" s="14">
        <f t="shared" ref="AC16:AC18" si="4">AA16+AB16</f>
        <v>4320</v>
      </c>
      <c r="AE16" s="3" t="s">
        <v>13</v>
      </c>
      <c r="AF16" s="2">
        <f t="shared" ref="AF16:AF19" si="5">IFERROR(B16/Q16, "N.A.")</f>
        <v>2895.1768518518511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2895.1768518518511</v>
      </c>
      <c r="AQ16" s="13" t="str">
        <f t="shared" si="0"/>
        <v>N.A.</v>
      </c>
      <c r="AR16" s="14">
        <f t="shared" si="0"/>
        <v>2895.1768518518511</v>
      </c>
    </row>
    <row r="17" spans="1:44" ht="15" customHeight="1" thickBot="1" x14ac:dyDescent="0.3">
      <c r="A17" s="3" t="s">
        <v>14</v>
      </c>
      <c r="B17" s="2">
        <v>92441466.000000015</v>
      </c>
      <c r="C17" s="2">
        <v>449361389.99999994</v>
      </c>
      <c r="D17" s="2">
        <v>24755500.000000004</v>
      </c>
      <c r="E17" s="2">
        <v>21823400</v>
      </c>
      <c r="F17" s="2"/>
      <c r="G17" s="2">
        <v>21536400</v>
      </c>
      <c r="H17" s="2"/>
      <c r="I17" s="2">
        <v>10882710</v>
      </c>
      <c r="J17" s="2">
        <v>0</v>
      </c>
      <c r="K17" s="2"/>
      <c r="L17" s="1">
        <f t="shared" si="1"/>
        <v>117196966.00000001</v>
      </c>
      <c r="M17" s="13">
        <f t="shared" si="1"/>
        <v>503603899.99999994</v>
      </c>
      <c r="N17" s="14">
        <f t="shared" si="2"/>
        <v>620800866</v>
      </c>
      <c r="P17" s="3" t="s">
        <v>14</v>
      </c>
      <c r="Q17" s="2">
        <v>16598</v>
      </c>
      <c r="R17" s="2">
        <v>63108</v>
      </c>
      <c r="S17" s="2">
        <v>3761</v>
      </c>
      <c r="T17" s="2">
        <v>1111</v>
      </c>
      <c r="U17" s="2">
        <v>0</v>
      </c>
      <c r="V17" s="2">
        <v>3415</v>
      </c>
      <c r="W17" s="2">
        <v>0</v>
      </c>
      <c r="X17" s="2">
        <v>1866</v>
      </c>
      <c r="Y17" s="2">
        <v>1375</v>
      </c>
      <c r="Z17" s="2">
        <v>0</v>
      </c>
      <c r="AA17" s="1">
        <f t="shared" si="3"/>
        <v>21734</v>
      </c>
      <c r="AB17" s="13">
        <f t="shared" si="3"/>
        <v>69500</v>
      </c>
      <c r="AC17" s="14">
        <f t="shared" si="4"/>
        <v>91234</v>
      </c>
      <c r="AE17" s="3" t="s">
        <v>14</v>
      </c>
      <c r="AF17" s="2">
        <f t="shared" si="5"/>
        <v>5569.4340281961695</v>
      </c>
      <c r="AG17" s="2">
        <f t="shared" si="0"/>
        <v>7120.513880965962</v>
      </c>
      <c r="AH17" s="2">
        <f t="shared" si="0"/>
        <v>6582.1590002658877</v>
      </c>
      <c r="AI17" s="2">
        <f t="shared" si="0"/>
        <v>19643.024302430244</v>
      </c>
      <c r="AJ17" s="2" t="str">
        <f t="shared" si="0"/>
        <v>N.A.</v>
      </c>
      <c r="AK17" s="2">
        <f t="shared" si="0"/>
        <v>6306.4128843338212</v>
      </c>
      <c r="AL17" s="2" t="str">
        <f t="shared" si="0"/>
        <v>N.A.</v>
      </c>
      <c r="AM17" s="2">
        <f t="shared" si="0"/>
        <v>5832.106109324759</v>
      </c>
      <c r="AN17" s="2">
        <f t="shared" si="0"/>
        <v>0</v>
      </c>
      <c r="AO17" s="2" t="str">
        <f t="shared" si="0"/>
        <v>N.A.</v>
      </c>
      <c r="AP17" s="15">
        <f t="shared" si="0"/>
        <v>5392.3330265942768</v>
      </c>
      <c r="AQ17" s="13">
        <f t="shared" si="0"/>
        <v>7246.0992805755386</v>
      </c>
      <c r="AR17" s="14">
        <f t="shared" si="0"/>
        <v>6804.4902777473308</v>
      </c>
    </row>
    <row r="18" spans="1:44" ht="15" customHeight="1" thickBot="1" x14ac:dyDescent="0.3">
      <c r="A18" s="3" t="s">
        <v>15</v>
      </c>
      <c r="B18" s="2">
        <v>4089300</v>
      </c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4089300</v>
      </c>
      <c r="M18" s="13">
        <f t="shared" si="1"/>
        <v>0</v>
      </c>
      <c r="N18" s="14">
        <f t="shared" si="2"/>
        <v>4089300</v>
      </c>
      <c r="P18" s="3" t="s">
        <v>15</v>
      </c>
      <c r="Q18" s="2">
        <v>317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317</v>
      </c>
      <c r="AB18" s="13">
        <f t="shared" si="3"/>
        <v>0</v>
      </c>
      <c r="AC18" s="17">
        <f t="shared" si="4"/>
        <v>317</v>
      </c>
      <c r="AE18" s="3" t="s">
        <v>15</v>
      </c>
      <c r="AF18" s="2">
        <f t="shared" si="5"/>
        <v>12900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12900</v>
      </c>
      <c r="AQ18" s="13" t="str">
        <f t="shared" si="0"/>
        <v>N.A.</v>
      </c>
      <c r="AR18" s="14">
        <f t="shared" si="0"/>
        <v>12900</v>
      </c>
    </row>
    <row r="19" spans="1:44" ht="15" customHeight="1" thickBot="1" x14ac:dyDescent="0.3">
      <c r="A19" s="4" t="s">
        <v>16</v>
      </c>
      <c r="B19" s="2">
        <v>134069090.00000001</v>
      </c>
      <c r="C19" s="2">
        <v>449361389.99999994</v>
      </c>
      <c r="D19" s="2">
        <v>35532220</v>
      </c>
      <c r="E19" s="2">
        <v>21823400</v>
      </c>
      <c r="F19" s="2">
        <v>19569300</v>
      </c>
      <c r="G19" s="2">
        <v>21536400</v>
      </c>
      <c r="H19" s="2">
        <v>71485699.999999985</v>
      </c>
      <c r="I19" s="2">
        <v>10882710</v>
      </c>
      <c r="J19" s="2">
        <v>0</v>
      </c>
      <c r="K19" s="2"/>
      <c r="L19" s="1">
        <f t="shared" ref="L19" si="6">B19+D19+F19+H19+J19</f>
        <v>260656310</v>
      </c>
      <c r="M19" s="13">
        <f t="shared" ref="M19" si="7">C19+E19+G19+I19+K19</f>
        <v>503603899.99999994</v>
      </c>
      <c r="N19" s="17">
        <f t="shared" ref="N19" si="8">L19+M19</f>
        <v>764260210</v>
      </c>
      <c r="P19" s="4" t="s">
        <v>16</v>
      </c>
      <c r="Q19" s="2">
        <v>25445</v>
      </c>
      <c r="R19" s="2">
        <v>63108</v>
      </c>
      <c r="S19" s="2">
        <v>5630</v>
      </c>
      <c r="T19" s="2">
        <v>1111</v>
      </c>
      <c r="U19" s="2">
        <v>2299</v>
      </c>
      <c r="V19" s="2">
        <v>3415</v>
      </c>
      <c r="W19" s="2">
        <v>15970</v>
      </c>
      <c r="X19" s="2">
        <v>1866</v>
      </c>
      <c r="Y19" s="2">
        <v>2317</v>
      </c>
      <c r="Z19" s="2">
        <v>0</v>
      </c>
      <c r="AA19" s="1">
        <f t="shared" ref="AA19" si="9">Q19+S19+U19+W19+Y19</f>
        <v>51661</v>
      </c>
      <c r="AB19" s="13">
        <f t="shared" ref="AB19" si="10">R19+T19+V19+X19+Z19</f>
        <v>69500</v>
      </c>
      <c r="AC19" s="14">
        <f t="shared" ref="AC19" si="11">AA19+AB19</f>
        <v>121161</v>
      </c>
      <c r="AE19" s="4" t="s">
        <v>16</v>
      </c>
      <c r="AF19" s="2">
        <f t="shared" si="5"/>
        <v>5268.975830222048</v>
      </c>
      <c r="AG19" s="2">
        <f t="shared" si="0"/>
        <v>7120.513880965962</v>
      </c>
      <c r="AH19" s="2">
        <f t="shared" si="0"/>
        <v>6311.2291296625226</v>
      </c>
      <c r="AI19" s="2">
        <f t="shared" si="0"/>
        <v>19643.024302430244</v>
      </c>
      <c r="AJ19" s="2">
        <f t="shared" si="0"/>
        <v>8512.0922140060902</v>
      </c>
      <c r="AK19" s="2">
        <f t="shared" si="0"/>
        <v>6306.4128843338212</v>
      </c>
      <c r="AL19" s="2">
        <f t="shared" si="0"/>
        <v>4476.2492172824032</v>
      </c>
      <c r="AM19" s="2">
        <f t="shared" si="0"/>
        <v>5832.106109324759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5045.5142176883919</v>
      </c>
      <c r="AQ19" s="13">
        <f t="shared" ref="AQ19" si="13">IFERROR(M19/AB19, "N.A.")</f>
        <v>7246.0992805755386</v>
      </c>
      <c r="AR19" s="14">
        <f t="shared" ref="AR19" si="14">IFERROR(N19/AC19, "N.A.")</f>
        <v>6307.8070501233897</v>
      </c>
    </row>
    <row r="20" spans="1:44" ht="15" customHeight="1" thickBot="1" x14ac:dyDescent="0.3">
      <c r="A20" s="5" t="s">
        <v>0</v>
      </c>
      <c r="B20" s="24">
        <f>B19+C19</f>
        <v>583430480</v>
      </c>
      <c r="C20" s="26"/>
      <c r="D20" s="24">
        <f>D19+E19</f>
        <v>57355620</v>
      </c>
      <c r="E20" s="26"/>
      <c r="F20" s="24">
        <f>F19+G19</f>
        <v>41105700</v>
      </c>
      <c r="G20" s="26"/>
      <c r="H20" s="24">
        <f>H19+I19</f>
        <v>82368409.999999985</v>
      </c>
      <c r="I20" s="26"/>
      <c r="J20" s="24">
        <f>J19+K19</f>
        <v>0</v>
      </c>
      <c r="K20" s="26"/>
      <c r="L20" s="24">
        <f>L19+M19</f>
        <v>764260210</v>
      </c>
      <c r="M20" s="25"/>
      <c r="N20" s="18">
        <f>B20+D20+F20+H20+J20</f>
        <v>764260210</v>
      </c>
      <c r="P20" s="5" t="s">
        <v>0</v>
      </c>
      <c r="Q20" s="24">
        <f>Q19+R19</f>
        <v>88553</v>
      </c>
      <c r="R20" s="26"/>
      <c r="S20" s="24">
        <f>S19+T19</f>
        <v>6741</v>
      </c>
      <c r="T20" s="26"/>
      <c r="U20" s="24">
        <f>U19+V19</f>
        <v>5714</v>
      </c>
      <c r="V20" s="26"/>
      <c r="W20" s="24">
        <f>W19+X19</f>
        <v>17836</v>
      </c>
      <c r="X20" s="26"/>
      <c r="Y20" s="24">
        <f>Y19+Z19</f>
        <v>2317</v>
      </c>
      <c r="Z20" s="26"/>
      <c r="AA20" s="24">
        <f>AA19+AB19</f>
        <v>121161</v>
      </c>
      <c r="AB20" s="26"/>
      <c r="AC20" s="19">
        <f>Q20+S20+U20+W20+Y20</f>
        <v>121161</v>
      </c>
      <c r="AE20" s="5" t="s">
        <v>0</v>
      </c>
      <c r="AF20" s="27">
        <f>IFERROR(B20/Q20,"N.A.")</f>
        <v>6588.4891533883665</v>
      </c>
      <c r="AG20" s="28"/>
      <c r="AH20" s="27">
        <f>IFERROR(D20/S20,"N.A.")</f>
        <v>8508.4735202492211</v>
      </c>
      <c r="AI20" s="28"/>
      <c r="AJ20" s="27">
        <f>IFERROR(F20/U20,"N.A.")</f>
        <v>7193.857192859643</v>
      </c>
      <c r="AK20" s="28"/>
      <c r="AL20" s="27">
        <f>IFERROR(H20/W20,"N.A.")</f>
        <v>4618.0987889661346</v>
      </c>
      <c r="AM20" s="28"/>
      <c r="AN20" s="27">
        <f>IFERROR(J20/Y20,"N.A.")</f>
        <v>0</v>
      </c>
      <c r="AO20" s="28"/>
      <c r="AP20" s="27">
        <f>IFERROR(L20/AA20,"N.A.")</f>
        <v>6307.8070501233897</v>
      </c>
      <c r="AQ20" s="28"/>
      <c r="AR20" s="16">
        <f>IFERROR(N20/AC20, "N.A.")</f>
        <v>6307.8070501233897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22006540</v>
      </c>
      <c r="C27" s="2"/>
      <c r="D27" s="2">
        <v>8338619.9999999991</v>
      </c>
      <c r="E27" s="2"/>
      <c r="F27" s="2">
        <v>15026350.000000002</v>
      </c>
      <c r="G27" s="2"/>
      <c r="H27" s="2">
        <v>37572520</v>
      </c>
      <c r="I27" s="2"/>
      <c r="J27" s="2"/>
      <c r="K27" s="2"/>
      <c r="L27" s="1">
        <f>B27+D27+F27+H27+J27</f>
        <v>82944030</v>
      </c>
      <c r="M27" s="13">
        <f>C27+E27+G27+I27+K27</f>
        <v>0</v>
      </c>
      <c r="N27" s="14">
        <f>L27+M27</f>
        <v>82944030</v>
      </c>
      <c r="P27" s="3" t="s">
        <v>12</v>
      </c>
      <c r="Q27" s="2">
        <v>3740</v>
      </c>
      <c r="R27" s="2">
        <v>0</v>
      </c>
      <c r="S27" s="2">
        <v>1554</v>
      </c>
      <c r="T27" s="2">
        <v>0</v>
      </c>
      <c r="U27" s="2">
        <v>1533</v>
      </c>
      <c r="V27" s="2">
        <v>0</v>
      </c>
      <c r="W27" s="2">
        <v>7316</v>
      </c>
      <c r="X27" s="2">
        <v>0</v>
      </c>
      <c r="Y27" s="2">
        <v>0</v>
      </c>
      <c r="Z27" s="2">
        <v>0</v>
      </c>
      <c r="AA27" s="1">
        <f>Q27+S27+U27+W27+Y27</f>
        <v>14143</v>
      </c>
      <c r="AB27" s="13">
        <f>R27+T27+V27+X27+Z27</f>
        <v>0</v>
      </c>
      <c r="AC27" s="14">
        <f>AA27+AB27</f>
        <v>14143</v>
      </c>
      <c r="AE27" s="3" t="s">
        <v>12</v>
      </c>
      <c r="AF27" s="2">
        <f>IFERROR(B27/Q27, "N.A.")</f>
        <v>5884.1016042780748</v>
      </c>
      <c r="AG27" s="2" t="str">
        <f t="shared" ref="AG27:AR31" si="15">IFERROR(C27/R27, "N.A.")</f>
        <v>N.A.</v>
      </c>
      <c r="AH27" s="2">
        <f t="shared" si="15"/>
        <v>5365.9073359073354</v>
      </c>
      <c r="AI27" s="2" t="str">
        <f t="shared" si="15"/>
        <v>N.A.</v>
      </c>
      <c r="AJ27" s="2">
        <f t="shared" si="15"/>
        <v>9801.9243313763873</v>
      </c>
      <c r="AK27" s="2" t="str">
        <f t="shared" si="15"/>
        <v>N.A.</v>
      </c>
      <c r="AL27" s="2">
        <f t="shared" si="15"/>
        <v>5135.6642974302895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5864.6701548469209</v>
      </c>
      <c r="AQ27" s="13" t="str">
        <f t="shared" si="15"/>
        <v>N.A.</v>
      </c>
      <c r="AR27" s="14">
        <f t="shared" si="15"/>
        <v>5864.6701548469209</v>
      </c>
    </row>
    <row r="28" spans="1:44" ht="15" customHeight="1" thickBot="1" x14ac:dyDescent="0.3">
      <c r="A28" s="3" t="s">
        <v>13</v>
      </c>
      <c r="B28" s="2">
        <v>954169.99999999988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954169.99999999988</v>
      </c>
      <c r="M28" s="13">
        <f t="shared" si="16"/>
        <v>0</v>
      </c>
      <c r="N28" s="14">
        <f t="shared" ref="N28:N30" si="17">L28+M28</f>
        <v>954169.99999999988</v>
      </c>
      <c r="P28" s="3" t="s">
        <v>13</v>
      </c>
      <c r="Q28" s="2">
        <v>595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595</v>
      </c>
      <c r="AB28" s="13">
        <f t="shared" si="18"/>
        <v>0</v>
      </c>
      <c r="AC28" s="14">
        <f t="shared" ref="AC28:AC30" si="19">AA28+AB28</f>
        <v>595</v>
      </c>
      <c r="AE28" s="3" t="s">
        <v>13</v>
      </c>
      <c r="AF28" s="2">
        <f t="shared" ref="AF28:AF31" si="20">IFERROR(B28/Q28, "N.A.")</f>
        <v>1603.6470588235293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1603.6470588235293</v>
      </c>
      <c r="AQ28" s="13" t="str">
        <f t="shared" si="15"/>
        <v>N.A.</v>
      </c>
      <c r="AR28" s="14">
        <f t="shared" si="15"/>
        <v>1603.6470588235293</v>
      </c>
    </row>
    <row r="29" spans="1:44" ht="15" customHeight="1" thickBot="1" x14ac:dyDescent="0.3">
      <c r="A29" s="3" t="s">
        <v>14</v>
      </c>
      <c r="B29" s="2">
        <v>66171530.000000015</v>
      </c>
      <c r="C29" s="2">
        <v>332464650</v>
      </c>
      <c r="D29" s="2">
        <v>20079800</v>
      </c>
      <c r="E29" s="2">
        <v>21823400</v>
      </c>
      <c r="F29" s="2"/>
      <c r="G29" s="2">
        <v>21536400</v>
      </c>
      <c r="H29" s="2"/>
      <c r="I29" s="2">
        <v>10882710</v>
      </c>
      <c r="J29" s="2">
        <v>0</v>
      </c>
      <c r="K29" s="2"/>
      <c r="L29" s="1">
        <f t="shared" si="16"/>
        <v>86251330.000000015</v>
      </c>
      <c r="M29" s="13">
        <f t="shared" si="16"/>
        <v>386707160</v>
      </c>
      <c r="N29" s="14">
        <f t="shared" si="17"/>
        <v>472958490</v>
      </c>
      <c r="P29" s="3" t="s">
        <v>14</v>
      </c>
      <c r="Q29" s="2">
        <v>11410</v>
      </c>
      <c r="R29" s="2">
        <v>44484</v>
      </c>
      <c r="S29" s="2">
        <v>2494</v>
      </c>
      <c r="T29" s="2">
        <v>1111</v>
      </c>
      <c r="U29" s="2">
        <v>0</v>
      </c>
      <c r="V29" s="2">
        <v>2936</v>
      </c>
      <c r="W29" s="2">
        <v>0</v>
      </c>
      <c r="X29" s="2">
        <v>1290</v>
      </c>
      <c r="Y29" s="2">
        <v>815</v>
      </c>
      <c r="Z29" s="2">
        <v>0</v>
      </c>
      <c r="AA29" s="1">
        <f t="shared" si="18"/>
        <v>14719</v>
      </c>
      <c r="AB29" s="13">
        <f t="shared" si="18"/>
        <v>49821</v>
      </c>
      <c r="AC29" s="14">
        <f t="shared" si="19"/>
        <v>64540</v>
      </c>
      <c r="AE29" s="3" t="s">
        <v>14</v>
      </c>
      <c r="AF29" s="2">
        <f t="shared" si="20"/>
        <v>5799.432953549519</v>
      </c>
      <c r="AG29" s="2">
        <f t="shared" si="15"/>
        <v>7473.8029403830587</v>
      </c>
      <c r="AH29" s="2">
        <f t="shared" si="15"/>
        <v>8051.2429831595828</v>
      </c>
      <c r="AI29" s="2">
        <f t="shared" si="15"/>
        <v>19643.024302430244</v>
      </c>
      <c r="AJ29" s="2" t="str">
        <f t="shared" si="15"/>
        <v>N.A.</v>
      </c>
      <c r="AK29" s="2">
        <f t="shared" si="15"/>
        <v>7335.2861035422347</v>
      </c>
      <c r="AL29" s="2" t="str">
        <f t="shared" si="15"/>
        <v>N.A.</v>
      </c>
      <c r="AM29" s="2">
        <f t="shared" si="15"/>
        <v>8436.209302325582</v>
      </c>
      <c r="AN29" s="2">
        <f t="shared" si="15"/>
        <v>0</v>
      </c>
      <c r="AO29" s="2" t="str">
        <f t="shared" si="15"/>
        <v>N.A.</v>
      </c>
      <c r="AP29" s="15">
        <f t="shared" si="15"/>
        <v>5859.8634418099064</v>
      </c>
      <c r="AQ29" s="13">
        <f t="shared" si="15"/>
        <v>7761.9309126673488</v>
      </c>
      <c r="AR29" s="14">
        <f t="shared" si="15"/>
        <v>7328.1451812829255</v>
      </c>
    </row>
    <row r="30" spans="1:44" ht="15" customHeight="1" thickBot="1" x14ac:dyDescent="0.3">
      <c r="A30" s="3" t="s">
        <v>15</v>
      </c>
      <c r="B30" s="2">
        <v>4089300</v>
      </c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4089300</v>
      </c>
      <c r="M30" s="13">
        <f t="shared" si="16"/>
        <v>0</v>
      </c>
      <c r="N30" s="14">
        <f t="shared" si="17"/>
        <v>4089300</v>
      </c>
      <c r="P30" s="3" t="s">
        <v>15</v>
      </c>
      <c r="Q30" s="2">
        <v>317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317</v>
      </c>
      <c r="AB30" s="13">
        <f t="shared" si="18"/>
        <v>0</v>
      </c>
      <c r="AC30" s="17">
        <f t="shared" si="19"/>
        <v>317</v>
      </c>
      <c r="AE30" s="3" t="s">
        <v>15</v>
      </c>
      <c r="AF30" s="2">
        <f t="shared" si="20"/>
        <v>12900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12900</v>
      </c>
      <c r="AQ30" s="13" t="str">
        <f t="shared" si="15"/>
        <v>N.A.</v>
      </c>
      <c r="AR30" s="14">
        <f t="shared" si="15"/>
        <v>12900</v>
      </c>
    </row>
    <row r="31" spans="1:44" ht="15" customHeight="1" thickBot="1" x14ac:dyDescent="0.3">
      <c r="A31" s="4" t="s">
        <v>16</v>
      </c>
      <c r="B31" s="2">
        <v>93221540.000000015</v>
      </c>
      <c r="C31" s="2">
        <v>332464650</v>
      </c>
      <c r="D31" s="2">
        <v>28418420</v>
      </c>
      <c r="E31" s="2">
        <v>21823400</v>
      </c>
      <c r="F31" s="2">
        <v>15026350.000000002</v>
      </c>
      <c r="G31" s="2">
        <v>21536400</v>
      </c>
      <c r="H31" s="2">
        <v>37572520</v>
      </c>
      <c r="I31" s="2">
        <v>10882710</v>
      </c>
      <c r="J31" s="2">
        <v>0</v>
      </c>
      <c r="K31" s="2"/>
      <c r="L31" s="1">
        <f t="shared" ref="L31" si="21">B31+D31+F31+H31+J31</f>
        <v>174238830.00000003</v>
      </c>
      <c r="M31" s="13">
        <f t="shared" ref="M31" si="22">C31+E31+G31+I31+K31</f>
        <v>386707160</v>
      </c>
      <c r="N31" s="17">
        <f t="shared" ref="N31" si="23">L31+M31</f>
        <v>560945990</v>
      </c>
      <c r="P31" s="4" t="s">
        <v>16</v>
      </c>
      <c r="Q31" s="2">
        <v>16062</v>
      </c>
      <c r="R31" s="2">
        <v>44484</v>
      </c>
      <c r="S31" s="2">
        <v>4048</v>
      </c>
      <c r="T31" s="2">
        <v>1111</v>
      </c>
      <c r="U31" s="2">
        <v>1533</v>
      </c>
      <c r="V31" s="2">
        <v>2936</v>
      </c>
      <c r="W31" s="2">
        <v>7316</v>
      </c>
      <c r="X31" s="2">
        <v>1290</v>
      </c>
      <c r="Y31" s="2">
        <v>815</v>
      </c>
      <c r="Z31" s="2">
        <v>0</v>
      </c>
      <c r="AA31" s="1">
        <f t="shared" ref="AA31" si="24">Q31+S31+U31+W31+Y31</f>
        <v>29774</v>
      </c>
      <c r="AB31" s="13">
        <f t="shared" ref="AB31" si="25">R31+T31+V31+X31+Z31</f>
        <v>49821</v>
      </c>
      <c r="AC31" s="14">
        <f t="shared" ref="AC31" si="26">AA31+AB31</f>
        <v>79595</v>
      </c>
      <c r="AE31" s="4" t="s">
        <v>16</v>
      </c>
      <c r="AF31" s="2">
        <f t="shared" si="20"/>
        <v>5803.856306811108</v>
      </c>
      <c r="AG31" s="2">
        <f t="shared" si="15"/>
        <v>7473.8029403830587</v>
      </c>
      <c r="AH31" s="2">
        <f t="shared" si="15"/>
        <v>7020.360671936759</v>
      </c>
      <c r="AI31" s="2">
        <f t="shared" si="15"/>
        <v>19643.024302430244</v>
      </c>
      <c r="AJ31" s="2">
        <f t="shared" si="15"/>
        <v>9801.9243313763873</v>
      </c>
      <c r="AK31" s="2">
        <f t="shared" si="15"/>
        <v>7335.2861035422347</v>
      </c>
      <c r="AL31" s="2">
        <f t="shared" si="15"/>
        <v>5135.6642974302895</v>
      </c>
      <c r="AM31" s="2">
        <f t="shared" si="15"/>
        <v>8436.209302325582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5852.0464163364022</v>
      </c>
      <c r="AQ31" s="13">
        <f t="shared" ref="AQ31" si="28">IFERROR(M31/AB31, "N.A.")</f>
        <v>7761.9309126673488</v>
      </c>
      <c r="AR31" s="14">
        <f t="shared" ref="AR31" si="29">IFERROR(N31/AC31, "N.A.")</f>
        <v>7047.5028582197374</v>
      </c>
    </row>
    <row r="32" spans="1:44" ht="15" customHeight="1" thickBot="1" x14ac:dyDescent="0.3">
      <c r="A32" s="5" t="s">
        <v>0</v>
      </c>
      <c r="B32" s="24">
        <f>B31+C31</f>
        <v>425686190</v>
      </c>
      <c r="C32" s="26"/>
      <c r="D32" s="24">
        <f>D31+E31</f>
        <v>50241820</v>
      </c>
      <c r="E32" s="26"/>
      <c r="F32" s="24">
        <f>F31+G31</f>
        <v>36562750</v>
      </c>
      <c r="G32" s="26"/>
      <c r="H32" s="24">
        <f>H31+I31</f>
        <v>48455230</v>
      </c>
      <c r="I32" s="26"/>
      <c r="J32" s="24">
        <f>J31+K31</f>
        <v>0</v>
      </c>
      <c r="K32" s="26"/>
      <c r="L32" s="24">
        <f>L31+M31</f>
        <v>560945990</v>
      </c>
      <c r="M32" s="25"/>
      <c r="N32" s="18">
        <f>B32+D32+F32+H32+J32</f>
        <v>560945990</v>
      </c>
      <c r="P32" s="5" t="s">
        <v>0</v>
      </c>
      <c r="Q32" s="24">
        <f>Q31+R31</f>
        <v>60546</v>
      </c>
      <c r="R32" s="26"/>
      <c r="S32" s="24">
        <f>S31+T31</f>
        <v>5159</v>
      </c>
      <c r="T32" s="26"/>
      <c r="U32" s="24">
        <f>U31+V31</f>
        <v>4469</v>
      </c>
      <c r="V32" s="26"/>
      <c r="W32" s="24">
        <f>W31+X31</f>
        <v>8606</v>
      </c>
      <c r="X32" s="26"/>
      <c r="Y32" s="24">
        <f>Y31+Z31</f>
        <v>815</v>
      </c>
      <c r="Z32" s="26"/>
      <c r="AA32" s="24">
        <f>AA31+AB31</f>
        <v>79595</v>
      </c>
      <c r="AB32" s="26"/>
      <c r="AC32" s="19">
        <f>Q32+S32+U32+W32+Y32</f>
        <v>79595</v>
      </c>
      <c r="AE32" s="5" t="s">
        <v>0</v>
      </c>
      <c r="AF32" s="27">
        <f>IFERROR(B32/Q32,"N.A.")</f>
        <v>7030.7896475407124</v>
      </c>
      <c r="AG32" s="28"/>
      <c r="AH32" s="27">
        <f>IFERROR(D32/S32,"N.A.")</f>
        <v>9738.6741616592371</v>
      </c>
      <c r="AI32" s="28"/>
      <c r="AJ32" s="27">
        <f>IFERROR(F32/U32,"N.A.")</f>
        <v>8181.4164242559855</v>
      </c>
      <c r="AK32" s="28"/>
      <c r="AL32" s="27">
        <f>IFERROR(H32/W32,"N.A.")</f>
        <v>5630.4008831048104</v>
      </c>
      <c r="AM32" s="28"/>
      <c r="AN32" s="27">
        <f>IFERROR(J32/Y32,"N.A.")</f>
        <v>0</v>
      </c>
      <c r="AO32" s="28"/>
      <c r="AP32" s="27">
        <f>IFERROR(L32/AA32,"N.A.")</f>
        <v>7047.5028582197374</v>
      </c>
      <c r="AQ32" s="28"/>
      <c r="AR32" s="16">
        <f>IFERROR(N32/AC32, "N.A.")</f>
        <v>7047.5028582197374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3024620</v>
      </c>
      <c r="C39" s="2"/>
      <c r="D39" s="2">
        <v>2438100</v>
      </c>
      <c r="E39" s="2"/>
      <c r="F39" s="2">
        <v>4542950</v>
      </c>
      <c r="G39" s="2"/>
      <c r="H39" s="2">
        <v>33913180</v>
      </c>
      <c r="I39" s="2"/>
      <c r="J39" s="2">
        <v>0</v>
      </c>
      <c r="K39" s="2"/>
      <c r="L39" s="1">
        <f>B39+D39+F39+H39+J39</f>
        <v>43918850</v>
      </c>
      <c r="M39" s="13">
        <f>C39+E39+G39+I39+K39</f>
        <v>0</v>
      </c>
      <c r="N39" s="14">
        <f>L39+M39</f>
        <v>43918850</v>
      </c>
      <c r="P39" s="3" t="s">
        <v>12</v>
      </c>
      <c r="Q39" s="2">
        <v>470</v>
      </c>
      <c r="R39" s="2">
        <v>0</v>
      </c>
      <c r="S39" s="2">
        <v>315</v>
      </c>
      <c r="T39" s="2">
        <v>0</v>
      </c>
      <c r="U39" s="2">
        <v>766</v>
      </c>
      <c r="V39" s="2">
        <v>0</v>
      </c>
      <c r="W39" s="2">
        <v>8654</v>
      </c>
      <c r="X39" s="2">
        <v>0</v>
      </c>
      <c r="Y39" s="2">
        <v>942</v>
      </c>
      <c r="Z39" s="2">
        <v>0</v>
      </c>
      <c r="AA39" s="1">
        <f>Q39+S39+U39+W39+Y39</f>
        <v>11147</v>
      </c>
      <c r="AB39" s="13">
        <f>R39+T39+V39+X39+Z39</f>
        <v>0</v>
      </c>
      <c r="AC39" s="14">
        <f>AA39+AB39</f>
        <v>11147</v>
      </c>
      <c r="AE39" s="3" t="s">
        <v>12</v>
      </c>
      <c r="AF39" s="2">
        <f>IFERROR(B39/Q39, "N.A.")</f>
        <v>6435.3617021276596</v>
      </c>
      <c r="AG39" s="2" t="str">
        <f t="shared" ref="AG39:AR43" si="30">IFERROR(C39/R39, "N.A.")</f>
        <v>N.A.</v>
      </c>
      <c r="AH39" s="2">
        <f t="shared" si="30"/>
        <v>7740</v>
      </c>
      <c r="AI39" s="2" t="str">
        <f t="shared" si="30"/>
        <v>N.A.</v>
      </c>
      <c r="AJ39" s="2">
        <f t="shared" si="30"/>
        <v>5930.7441253263705</v>
      </c>
      <c r="AK39" s="2" t="str">
        <f t="shared" si="30"/>
        <v>N.A.</v>
      </c>
      <c r="AL39" s="2">
        <f t="shared" si="30"/>
        <v>3918.7866882366534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3939.9703956221406</v>
      </c>
      <c r="AQ39" s="13" t="str">
        <f t="shared" si="30"/>
        <v>N.A.</v>
      </c>
      <c r="AR39" s="14">
        <f t="shared" si="30"/>
        <v>3939.9703956221406</v>
      </c>
    </row>
    <row r="40" spans="1:44" ht="15" customHeight="1" thickBot="1" x14ac:dyDescent="0.3">
      <c r="A40" s="3" t="s">
        <v>13</v>
      </c>
      <c r="B40" s="2">
        <v>11552993.999999998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11552993.999999998</v>
      </c>
      <c r="M40" s="13">
        <f t="shared" si="31"/>
        <v>0</v>
      </c>
      <c r="N40" s="14">
        <f t="shared" ref="N40:N42" si="32">L40+M40</f>
        <v>11552993.999999998</v>
      </c>
      <c r="P40" s="3" t="s">
        <v>13</v>
      </c>
      <c r="Q40" s="2">
        <v>3725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3725</v>
      </c>
      <c r="AB40" s="13">
        <f t="shared" si="33"/>
        <v>0</v>
      </c>
      <c r="AC40" s="14">
        <f t="shared" ref="AC40:AC42" si="34">AA40+AB40</f>
        <v>3725</v>
      </c>
      <c r="AE40" s="3" t="s">
        <v>13</v>
      </c>
      <c r="AF40" s="2">
        <f t="shared" ref="AF40:AF43" si="35">IFERROR(B40/Q40, "N.A.")</f>
        <v>3101.4748993288586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3101.4748993288586</v>
      </c>
      <c r="AQ40" s="13" t="str">
        <f t="shared" si="30"/>
        <v>N.A.</v>
      </c>
      <c r="AR40" s="14">
        <f t="shared" si="30"/>
        <v>3101.4748993288586</v>
      </c>
    </row>
    <row r="41" spans="1:44" ht="15" customHeight="1" thickBot="1" x14ac:dyDescent="0.3">
      <c r="A41" s="3" t="s">
        <v>14</v>
      </c>
      <c r="B41" s="2">
        <v>26269935.999999996</v>
      </c>
      <c r="C41" s="2">
        <v>116896740.00000003</v>
      </c>
      <c r="D41" s="2">
        <v>4675700</v>
      </c>
      <c r="E41" s="2"/>
      <c r="F41" s="2"/>
      <c r="G41" s="2">
        <v>0</v>
      </c>
      <c r="H41" s="2"/>
      <c r="I41" s="2">
        <v>0</v>
      </c>
      <c r="J41" s="2">
        <v>0</v>
      </c>
      <c r="K41" s="2"/>
      <c r="L41" s="1">
        <f t="shared" si="31"/>
        <v>30945635.999999996</v>
      </c>
      <c r="M41" s="13">
        <f t="shared" si="31"/>
        <v>116896740.00000003</v>
      </c>
      <c r="N41" s="14">
        <f t="shared" si="32"/>
        <v>147842376.00000003</v>
      </c>
      <c r="P41" s="3" t="s">
        <v>14</v>
      </c>
      <c r="Q41" s="2">
        <v>5188</v>
      </c>
      <c r="R41" s="2">
        <v>18624</v>
      </c>
      <c r="S41" s="2">
        <v>1267</v>
      </c>
      <c r="T41" s="2">
        <v>0</v>
      </c>
      <c r="U41" s="2">
        <v>0</v>
      </c>
      <c r="V41" s="2">
        <v>479</v>
      </c>
      <c r="W41" s="2">
        <v>0</v>
      </c>
      <c r="X41" s="2">
        <v>576</v>
      </c>
      <c r="Y41" s="2">
        <v>560</v>
      </c>
      <c r="Z41" s="2">
        <v>0</v>
      </c>
      <c r="AA41" s="1">
        <f t="shared" si="33"/>
        <v>7015</v>
      </c>
      <c r="AB41" s="13">
        <f t="shared" si="33"/>
        <v>19679</v>
      </c>
      <c r="AC41" s="14">
        <f t="shared" si="34"/>
        <v>26694</v>
      </c>
      <c r="AE41" s="3" t="s">
        <v>14</v>
      </c>
      <c r="AF41" s="2">
        <f t="shared" si="35"/>
        <v>5063.5959907478791</v>
      </c>
      <c r="AG41" s="2">
        <f t="shared" si="30"/>
        <v>6276.6720360824756</v>
      </c>
      <c r="AH41" s="2">
        <f t="shared" si="30"/>
        <v>3690.3709550118392</v>
      </c>
      <c r="AI41" s="2" t="str">
        <f t="shared" si="30"/>
        <v>N.A.</v>
      </c>
      <c r="AJ41" s="2" t="str">
        <f t="shared" si="30"/>
        <v>N.A.</v>
      </c>
      <c r="AK41" s="2">
        <f t="shared" si="30"/>
        <v>0</v>
      </c>
      <c r="AL41" s="2" t="str">
        <f t="shared" si="30"/>
        <v>N.A.</v>
      </c>
      <c r="AM41" s="2">
        <f t="shared" si="30"/>
        <v>0</v>
      </c>
      <c r="AN41" s="2">
        <f t="shared" si="30"/>
        <v>0</v>
      </c>
      <c r="AO41" s="2" t="str">
        <f t="shared" si="30"/>
        <v>N.A.</v>
      </c>
      <c r="AP41" s="15">
        <f t="shared" si="30"/>
        <v>4411.3522451888803</v>
      </c>
      <c r="AQ41" s="13">
        <f t="shared" si="30"/>
        <v>5940.1768382539776</v>
      </c>
      <c r="AR41" s="14">
        <f t="shared" si="30"/>
        <v>5538.412227466848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40847550</v>
      </c>
      <c r="C43" s="2">
        <v>116896740.00000003</v>
      </c>
      <c r="D43" s="2">
        <v>7113800</v>
      </c>
      <c r="E43" s="2"/>
      <c r="F43" s="2">
        <v>4542950</v>
      </c>
      <c r="G43" s="2">
        <v>0</v>
      </c>
      <c r="H43" s="2">
        <v>33913180</v>
      </c>
      <c r="I43" s="2">
        <v>0</v>
      </c>
      <c r="J43" s="2">
        <v>0</v>
      </c>
      <c r="K43" s="2"/>
      <c r="L43" s="1">
        <f t="shared" ref="L43" si="36">B43+D43+F43+H43+J43</f>
        <v>86417480</v>
      </c>
      <c r="M43" s="13">
        <f t="shared" ref="M43" si="37">C43+E43+G43+I43+K43</f>
        <v>116896740.00000003</v>
      </c>
      <c r="N43" s="17">
        <f t="shared" ref="N43" si="38">L43+M43</f>
        <v>203314220.00000003</v>
      </c>
      <c r="P43" s="4" t="s">
        <v>16</v>
      </c>
      <c r="Q43" s="2">
        <v>9383</v>
      </c>
      <c r="R43" s="2">
        <v>18624</v>
      </c>
      <c r="S43" s="2">
        <v>1582</v>
      </c>
      <c r="T43" s="2">
        <v>0</v>
      </c>
      <c r="U43" s="2">
        <v>766</v>
      </c>
      <c r="V43" s="2">
        <v>479</v>
      </c>
      <c r="W43" s="2">
        <v>8654</v>
      </c>
      <c r="X43" s="2">
        <v>576</v>
      </c>
      <c r="Y43" s="2">
        <v>1502</v>
      </c>
      <c r="Z43" s="2">
        <v>0</v>
      </c>
      <c r="AA43" s="1">
        <f t="shared" ref="AA43" si="39">Q43+S43+U43+W43+Y43</f>
        <v>21887</v>
      </c>
      <c r="AB43" s="13">
        <f t="shared" ref="AB43" si="40">R43+T43+V43+X43+Z43</f>
        <v>19679</v>
      </c>
      <c r="AC43" s="17">
        <f t="shared" ref="AC43" si="41">AA43+AB43</f>
        <v>41566</v>
      </c>
      <c r="AE43" s="4" t="s">
        <v>16</v>
      </c>
      <c r="AF43" s="2">
        <f t="shared" si="35"/>
        <v>4353.3571352445915</v>
      </c>
      <c r="AG43" s="2">
        <f t="shared" si="30"/>
        <v>6276.6720360824756</v>
      </c>
      <c r="AH43" s="2">
        <f t="shared" si="30"/>
        <v>4496.7130214917825</v>
      </c>
      <c r="AI43" s="2" t="str">
        <f t="shared" si="30"/>
        <v>N.A.</v>
      </c>
      <c r="AJ43" s="2">
        <f t="shared" si="30"/>
        <v>5930.7441253263705</v>
      </c>
      <c r="AK43" s="2">
        <f t="shared" si="30"/>
        <v>0</v>
      </c>
      <c r="AL43" s="2">
        <f t="shared" si="30"/>
        <v>3918.7866882366534</v>
      </c>
      <c r="AM43" s="2">
        <f t="shared" si="30"/>
        <v>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3948.3474208434232</v>
      </c>
      <c r="AQ43" s="13">
        <f t="shared" ref="AQ43" si="43">IFERROR(M43/AB43, "N.A.")</f>
        <v>5940.1768382539776</v>
      </c>
      <c r="AR43" s="14">
        <f t="shared" ref="AR43" si="44">IFERROR(N43/AC43, "N.A.")</f>
        <v>4891.3588028677295</v>
      </c>
    </row>
    <row r="44" spans="1:44" ht="15" customHeight="1" thickBot="1" x14ac:dyDescent="0.3">
      <c r="A44" s="5" t="s">
        <v>0</v>
      </c>
      <c r="B44" s="24">
        <f>B43+C43</f>
        <v>157744290.00000003</v>
      </c>
      <c r="C44" s="26"/>
      <c r="D44" s="24">
        <f>D43+E43</f>
        <v>7113800</v>
      </c>
      <c r="E44" s="26"/>
      <c r="F44" s="24">
        <f>F43+G43</f>
        <v>4542950</v>
      </c>
      <c r="G44" s="26"/>
      <c r="H44" s="24">
        <f>H43+I43</f>
        <v>33913180</v>
      </c>
      <c r="I44" s="26"/>
      <c r="J44" s="24">
        <f>J43+K43</f>
        <v>0</v>
      </c>
      <c r="K44" s="26"/>
      <c r="L44" s="24">
        <f>L43+M43</f>
        <v>203314220.00000003</v>
      </c>
      <c r="M44" s="25"/>
      <c r="N44" s="18">
        <f>B44+D44+F44+H44+J44</f>
        <v>203314220.00000003</v>
      </c>
      <c r="P44" s="5" t="s">
        <v>0</v>
      </c>
      <c r="Q44" s="24">
        <f>Q43+R43</f>
        <v>28007</v>
      </c>
      <c r="R44" s="26"/>
      <c r="S44" s="24">
        <f>S43+T43</f>
        <v>1582</v>
      </c>
      <c r="T44" s="26"/>
      <c r="U44" s="24">
        <f>U43+V43</f>
        <v>1245</v>
      </c>
      <c r="V44" s="26"/>
      <c r="W44" s="24">
        <f>W43+X43</f>
        <v>9230</v>
      </c>
      <c r="X44" s="26"/>
      <c r="Y44" s="24">
        <f>Y43+Z43</f>
        <v>1502</v>
      </c>
      <c r="Z44" s="26"/>
      <c r="AA44" s="24">
        <f>AA43+AB43</f>
        <v>41566</v>
      </c>
      <c r="AB44" s="25"/>
      <c r="AC44" s="18">
        <f>Q44+S44+U44+W44+Y44</f>
        <v>41566</v>
      </c>
      <c r="AE44" s="5" t="s">
        <v>0</v>
      </c>
      <c r="AF44" s="27">
        <f>IFERROR(B44/Q44,"N.A.")</f>
        <v>5632.3165637162147</v>
      </c>
      <c r="AG44" s="28"/>
      <c r="AH44" s="27">
        <f>IFERROR(D44/S44,"N.A.")</f>
        <v>4496.7130214917825</v>
      </c>
      <c r="AI44" s="28"/>
      <c r="AJ44" s="27">
        <f>IFERROR(F44/U44,"N.A.")</f>
        <v>3648.9558232931727</v>
      </c>
      <c r="AK44" s="28"/>
      <c r="AL44" s="27">
        <f>IFERROR(H44/W44,"N.A.")</f>
        <v>3674.234019501625</v>
      </c>
      <c r="AM44" s="28"/>
      <c r="AN44" s="27">
        <f>IFERROR(J44/Y44,"N.A.")</f>
        <v>0</v>
      </c>
      <c r="AO44" s="28"/>
      <c r="AP44" s="27">
        <f>IFERROR(L44/AA44,"N.A.")</f>
        <v>4891.3588028677295</v>
      </c>
      <c r="AQ44" s="28"/>
      <c r="AR44" s="16">
        <f>IFERROR(N44/AC44, "N.A.")</f>
        <v>4891.3588028677295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1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1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1"/>
      <c r="AR12" s="30"/>
    </row>
    <row r="13" spans="1:44" ht="15" customHeight="1" thickBot="1" x14ac:dyDescent="0.3">
      <c r="A13" s="30"/>
      <c r="B13" s="43" t="s">
        <v>8</v>
      </c>
      <c r="C13" s="44"/>
      <c r="D13" s="45" t="s">
        <v>9</v>
      </c>
      <c r="E13" s="46"/>
      <c r="F13" s="39"/>
      <c r="G13" s="40"/>
      <c r="H13" s="39"/>
      <c r="I13" s="40"/>
      <c r="J13" s="39"/>
      <c r="K13" s="40"/>
      <c r="L13" s="39"/>
      <c r="M13" s="42"/>
      <c r="N13" s="30"/>
      <c r="P13" s="30"/>
      <c r="Q13" s="43" t="s">
        <v>8</v>
      </c>
      <c r="R13" s="44"/>
      <c r="S13" s="45" t="s">
        <v>9</v>
      </c>
      <c r="T13" s="46"/>
      <c r="U13" s="39"/>
      <c r="V13" s="40"/>
      <c r="W13" s="39"/>
      <c r="X13" s="40"/>
      <c r="Y13" s="39"/>
      <c r="Z13" s="40"/>
      <c r="AA13" s="39"/>
      <c r="AB13" s="42"/>
      <c r="AC13" s="30"/>
      <c r="AE13" s="30"/>
      <c r="AF13" s="43" t="s">
        <v>8</v>
      </c>
      <c r="AG13" s="44"/>
      <c r="AH13" s="45" t="s">
        <v>9</v>
      </c>
      <c r="AI13" s="46"/>
      <c r="AJ13" s="39"/>
      <c r="AK13" s="40"/>
      <c r="AL13" s="39"/>
      <c r="AM13" s="40"/>
      <c r="AN13" s="39"/>
      <c r="AO13" s="40"/>
      <c r="AP13" s="39"/>
      <c r="AQ13" s="42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4416960</v>
      </c>
      <c r="C15" s="2"/>
      <c r="D15" s="2">
        <v>2760600</v>
      </c>
      <c r="E15" s="2"/>
      <c r="F15" s="2">
        <v>3350300</v>
      </c>
      <c r="G15" s="2"/>
      <c r="H15" s="2">
        <v>15572999.999999998</v>
      </c>
      <c r="I15" s="2"/>
      <c r="J15" s="2"/>
      <c r="K15" s="2"/>
      <c r="L15" s="1">
        <f>B15+D15+F15+H15+J15</f>
        <v>26100860</v>
      </c>
      <c r="M15" s="13">
        <f>C15+E15+G15+I15+K15</f>
        <v>0</v>
      </c>
      <c r="N15" s="14">
        <f>L15+M15</f>
        <v>26100860</v>
      </c>
      <c r="P15" s="3" t="s">
        <v>12</v>
      </c>
      <c r="Q15" s="2">
        <v>856</v>
      </c>
      <c r="R15" s="2">
        <v>0</v>
      </c>
      <c r="S15" s="2">
        <v>331</v>
      </c>
      <c r="T15" s="2">
        <v>0</v>
      </c>
      <c r="U15" s="2">
        <v>468</v>
      </c>
      <c r="V15" s="2">
        <v>0</v>
      </c>
      <c r="W15" s="2">
        <v>2671</v>
      </c>
      <c r="X15" s="2">
        <v>0</v>
      </c>
      <c r="Y15" s="2">
        <v>0</v>
      </c>
      <c r="Z15" s="2">
        <v>0</v>
      </c>
      <c r="AA15" s="1">
        <f>Q15+S15+U15+W15+Y15</f>
        <v>4326</v>
      </c>
      <c r="AB15" s="13">
        <f>R15+T15+V15+X15+Z15</f>
        <v>0</v>
      </c>
      <c r="AC15" s="14">
        <f>AA15+AB15</f>
        <v>4326</v>
      </c>
      <c r="AE15" s="3" t="s">
        <v>12</v>
      </c>
      <c r="AF15" s="2">
        <f>IFERROR(B15/Q15, "N.A.")</f>
        <v>5160</v>
      </c>
      <c r="AG15" s="2" t="str">
        <f t="shared" ref="AG15:AR19" si="0">IFERROR(C15/R15, "N.A.")</f>
        <v>N.A.</v>
      </c>
      <c r="AH15" s="2">
        <f t="shared" si="0"/>
        <v>8340.1812688821756</v>
      </c>
      <c r="AI15" s="2" t="str">
        <f t="shared" si="0"/>
        <v>N.A.</v>
      </c>
      <c r="AJ15" s="2">
        <f t="shared" si="0"/>
        <v>7158.7606837606836</v>
      </c>
      <c r="AK15" s="2" t="str">
        <f t="shared" si="0"/>
        <v>N.A.</v>
      </c>
      <c r="AL15" s="2">
        <f t="shared" si="0"/>
        <v>5830.4005990265814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6033.4858992140544</v>
      </c>
      <c r="AQ15" s="13" t="str">
        <f t="shared" si="0"/>
        <v>N.A.</v>
      </c>
      <c r="AR15" s="14">
        <f t="shared" si="0"/>
        <v>6033.4858992140544</v>
      </c>
    </row>
    <row r="16" spans="1:44" ht="15" customHeight="1" thickBot="1" x14ac:dyDescent="0.3">
      <c r="A16" s="3" t="s">
        <v>13</v>
      </c>
      <c r="B16" s="2">
        <v>4750370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4750370</v>
      </c>
      <c r="M16" s="13">
        <f t="shared" si="1"/>
        <v>0</v>
      </c>
      <c r="N16" s="14">
        <f t="shared" ref="N16:N18" si="2">L16+M16</f>
        <v>4750370</v>
      </c>
      <c r="P16" s="3" t="s">
        <v>13</v>
      </c>
      <c r="Q16" s="2">
        <v>1390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1390</v>
      </c>
      <c r="AB16" s="13">
        <f t="shared" si="3"/>
        <v>0</v>
      </c>
      <c r="AC16" s="14">
        <f t="shared" ref="AC16:AC18" si="4">AA16+AB16</f>
        <v>1390</v>
      </c>
      <c r="AE16" s="3" t="s">
        <v>13</v>
      </c>
      <c r="AF16" s="2">
        <f t="shared" ref="AF16:AF19" si="5">IFERROR(B16/Q16, "N.A.")</f>
        <v>3417.5323741007196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3417.5323741007196</v>
      </c>
      <c r="AQ16" s="13" t="str">
        <f t="shared" si="0"/>
        <v>N.A.</v>
      </c>
      <c r="AR16" s="14">
        <f t="shared" si="0"/>
        <v>3417.5323741007196</v>
      </c>
    </row>
    <row r="17" spans="1:44" ht="15" customHeight="1" thickBot="1" x14ac:dyDescent="0.3">
      <c r="A17" s="3" t="s">
        <v>14</v>
      </c>
      <c r="B17" s="2">
        <v>34389045</v>
      </c>
      <c r="C17" s="2">
        <v>67560319.999999985</v>
      </c>
      <c r="D17" s="2">
        <v>4254600</v>
      </c>
      <c r="E17" s="2"/>
      <c r="F17" s="2"/>
      <c r="G17" s="2">
        <v>10092000</v>
      </c>
      <c r="H17" s="2"/>
      <c r="I17" s="2">
        <v>3089999.9999999991</v>
      </c>
      <c r="J17" s="2">
        <v>0</v>
      </c>
      <c r="K17" s="2"/>
      <c r="L17" s="1">
        <f t="shared" si="1"/>
        <v>38643645</v>
      </c>
      <c r="M17" s="13">
        <f t="shared" si="1"/>
        <v>80742319.999999985</v>
      </c>
      <c r="N17" s="14">
        <f t="shared" si="2"/>
        <v>119385964.99999999</v>
      </c>
      <c r="P17" s="3" t="s">
        <v>14</v>
      </c>
      <c r="Q17" s="2">
        <v>5947</v>
      </c>
      <c r="R17" s="2">
        <v>10003</v>
      </c>
      <c r="S17" s="2">
        <v>434</v>
      </c>
      <c r="T17" s="2">
        <v>0</v>
      </c>
      <c r="U17" s="2">
        <v>0</v>
      </c>
      <c r="V17" s="2">
        <v>928</v>
      </c>
      <c r="W17" s="2">
        <v>0</v>
      </c>
      <c r="X17" s="2">
        <v>611</v>
      </c>
      <c r="Y17" s="2">
        <v>508</v>
      </c>
      <c r="Z17" s="2">
        <v>0</v>
      </c>
      <c r="AA17" s="1">
        <f t="shared" si="3"/>
        <v>6889</v>
      </c>
      <c r="AB17" s="13">
        <f t="shared" si="3"/>
        <v>11542</v>
      </c>
      <c r="AC17" s="14">
        <f t="shared" si="4"/>
        <v>18431</v>
      </c>
      <c r="AE17" s="3" t="s">
        <v>14</v>
      </c>
      <c r="AF17" s="2">
        <f t="shared" si="5"/>
        <v>5782.5870186648726</v>
      </c>
      <c r="AG17" s="2">
        <f t="shared" si="0"/>
        <v>6754.0057982605204</v>
      </c>
      <c r="AH17" s="2">
        <f t="shared" si="0"/>
        <v>9803.2258064516136</v>
      </c>
      <c r="AI17" s="2" t="str">
        <f t="shared" si="0"/>
        <v>N.A.</v>
      </c>
      <c r="AJ17" s="2" t="str">
        <f t="shared" si="0"/>
        <v>N.A.</v>
      </c>
      <c r="AK17" s="2">
        <f t="shared" si="0"/>
        <v>10875</v>
      </c>
      <c r="AL17" s="2" t="str">
        <f t="shared" si="0"/>
        <v>N.A.</v>
      </c>
      <c r="AM17" s="2">
        <f t="shared" si="0"/>
        <v>5057.2831423895241</v>
      </c>
      <c r="AN17" s="2">
        <f t="shared" si="0"/>
        <v>0</v>
      </c>
      <c r="AO17" s="2" t="str">
        <f t="shared" si="0"/>
        <v>N.A.</v>
      </c>
      <c r="AP17" s="15">
        <f t="shared" si="0"/>
        <v>5609.4708956307159</v>
      </c>
      <c r="AQ17" s="13">
        <f t="shared" si="0"/>
        <v>6995.5224397851316</v>
      </c>
      <c r="AR17" s="14">
        <f t="shared" si="0"/>
        <v>6477.4545602517492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>
        <v>2060000</v>
      </c>
      <c r="H18" s="2">
        <v>0</v>
      </c>
      <c r="I18" s="2"/>
      <c r="J18" s="2">
        <v>0</v>
      </c>
      <c r="K18" s="2"/>
      <c r="L18" s="1">
        <f t="shared" si="1"/>
        <v>0</v>
      </c>
      <c r="M18" s="13">
        <f t="shared" si="1"/>
        <v>2060000</v>
      </c>
      <c r="N18" s="14">
        <f t="shared" si="2"/>
        <v>2060000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103</v>
      </c>
      <c r="W18" s="2">
        <v>508</v>
      </c>
      <c r="X18" s="2">
        <v>0</v>
      </c>
      <c r="Y18" s="2">
        <v>254</v>
      </c>
      <c r="Z18" s="2">
        <v>0</v>
      </c>
      <c r="AA18" s="1">
        <f t="shared" si="3"/>
        <v>762</v>
      </c>
      <c r="AB18" s="13">
        <f t="shared" si="3"/>
        <v>103</v>
      </c>
      <c r="AC18" s="17">
        <f t="shared" si="4"/>
        <v>865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20000</v>
      </c>
      <c r="AL18" s="2">
        <f t="shared" si="0"/>
        <v>0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0</v>
      </c>
      <c r="AQ18" s="13">
        <f t="shared" si="0"/>
        <v>20000</v>
      </c>
      <c r="AR18" s="14">
        <f t="shared" si="0"/>
        <v>2381.5028901734104</v>
      </c>
    </row>
    <row r="19" spans="1:44" ht="15" customHeight="1" thickBot="1" x14ac:dyDescent="0.3">
      <c r="A19" s="4" t="s">
        <v>16</v>
      </c>
      <c r="B19" s="2">
        <v>43556375</v>
      </c>
      <c r="C19" s="2">
        <v>67560319.999999985</v>
      </c>
      <c r="D19" s="2">
        <v>7015200.0000000009</v>
      </c>
      <c r="E19" s="2"/>
      <c r="F19" s="2">
        <v>3350300</v>
      </c>
      <c r="G19" s="2">
        <v>12152000.000000002</v>
      </c>
      <c r="H19" s="2">
        <v>15572999.999999998</v>
      </c>
      <c r="I19" s="2">
        <v>3089999.9999999991</v>
      </c>
      <c r="J19" s="2">
        <v>0</v>
      </c>
      <c r="K19" s="2"/>
      <c r="L19" s="1">
        <f t="shared" ref="L19" si="6">B19+D19+F19+H19+J19</f>
        <v>69494875</v>
      </c>
      <c r="M19" s="13">
        <f t="shared" ref="M19" si="7">C19+E19+G19+I19+K19</f>
        <v>82802319.999999985</v>
      </c>
      <c r="N19" s="17">
        <f t="shared" ref="N19" si="8">L19+M19</f>
        <v>152297195</v>
      </c>
      <c r="P19" s="4" t="s">
        <v>16</v>
      </c>
      <c r="Q19" s="2">
        <v>8193</v>
      </c>
      <c r="R19" s="2">
        <v>10003</v>
      </c>
      <c r="S19" s="2">
        <v>765</v>
      </c>
      <c r="T19" s="2">
        <v>0</v>
      </c>
      <c r="U19" s="2">
        <v>468</v>
      </c>
      <c r="V19" s="2">
        <v>1031</v>
      </c>
      <c r="W19" s="2">
        <v>3179</v>
      </c>
      <c r="X19" s="2">
        <v>611</v>
      </c>
      <c r="Y19" s="2">
        <v>762</v>
      </c>
      <c r="Z19" s="2">
        <v>0</v>
      </c>
      <c r="AA19" s="1">
        <f t="shared" ref="AA19" si="9">Q19+S19+U19+W19+Y19</f>
        <v>13367</v>
      </c>
      <c r="AB19" s="13">
        <f t="shared" ref="AB19" si="10">R19+T19+V19+X19+Z19</f>
        <v>11645</v>
      </c>
      <c r="AC19" s="14">
        <f t="shared" ref="AC19" si="11">AA19+AB19</f>
        <v>25012</v>
      </c>
      <c r="AE19" s="4" t="s">
        <v>16</v>
      </c>
      <c r="AF19" s="2">
        <f t="shared" si="5"/>
        <v>5316.2913462712067</v>
      </c>
      <c r="AG19" s="2">
        <f t="shared" si="0"/>
        <v>6754.0057982605204</v>
      </c>
      <c r="AH19" s="2">
        <f t="shared" si="0"/>
        <v>9170.1960784313742</v>
      </c>
      <c r="AI19" s="2" t="str">
        <f t="shared" si="0"/>
        <v>N.A.</v>
      </c>
      <c r="AJ19" s="2">
        <f t="shared" si="0"/>
        <v>7158.7606837606836</v>
      </c>
      <c r="AK19" s="2">
        <f t="shared" si="0"/>
        <v>11786.614936954415</v>
      </c>
      <c r="AL19" s="2">
        <f t="shared" si="0"/>
        <v>4898.7102862535385</v>
      </c>
      <c r="AM19" s="2">
        <f t="shared" si="0"/>
        <v>5057.2831423895241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5198.9881798458891</v>
      </c>
      <c r="AQ19" s="13">
        <f t="shared" ref="AQ19" si="13">IFERROR(M19/AB19, "N.A.")</f>
        <v>7110.5470158866456</v>
      </c>
      <c r="AR19" s="14">
        <f t="shared" ref="AR19" si="14">IFERROR(N19/AC19, "N.A.")</f>
        <v>6088.9650967535581</v>
      </c>
    </row>
    <row r="20" spans="1:44" ht="15" customHeight="1" thickBot="1" x14ac:dyDescent="0.3">
      <c r="A20" s="5" t="s">
        <v>0</v>
      </c>
      <c r="B20" s="24">
        <f>B19+C19</f>
        <v>111116694.99999999</v>
      </c>
      <c r="C20" s="26"/>
      <c r="D20" s="24">
        <f>D19+E19</f>
        <v>7015200.0000000009</v>
      </c>
      <c r="E20" s="26"/>
      <c r="F20" s="24">
        <f>F19+G19</f>
        <v>15502300.000000002</v>
      </c>
      <c r="G20" s="26"/>
      <c r="H20" s="24">
        <f>H19+I19</f>
        <v>18662999.999999996</v>
      </c>
      <c r="I20" s="26"/>
      <c r="J20" s="24">
        <f>J19+K19</f>
        <v>0</v>
      </c>
      <c r="K20" s="26"/>
      <c r="L20" s="24">
        <f>L19+M19</f>
        <v>152297195</v>
      </c>
      <c r="M20" s="25"/>
      <c r="N20" s="18">
        <f>B20+D20+F20+H20+J20</f>
        <v>152297194.99999997</v>
      </c>
      <c r="P20" s="5" t="s">
        <v>0</v>
      </c>
      <c r="Q20" s="24">
        <f>Q19+R19</f>
        <v>18196</v>
      </c>
      <c r="R20" s="26"/>
      <c r="S20" s="24">
        <f>S19+T19</f>
        <v>765</v>
      </c>
      <c r="T20" s="26"/>
      <c r="U20" s="24">
        <f>U19+V19</f>
        <v>1499</v>
      </c>
      <c r="V20" s="26"/>
      <c r="W20" s="24">
        <f>W19+X19</f>
        <v>3790</v>
      </c>
      <c r="X20" s="26"/>
      <c r="Y20" s="24">
        <f>Y19+Z19</f>
        <v>762</v>
      </c>
      <c r="Z20" s="26"/>
      <c r="AA20" s="24">
        <f>AA19+AB19</f>
        <v>25012</v>
      </c>
      <c r="AB20" s="26"/>
      <c r="AC20" s="19">
        <f>Q20+S20+U20+W20+Y20</f>
        <v>25012</v>
      </c>
      <c r="AE20" s="5" t="s">
        <v>0</v>
      </c>
      <c r="AF20" s="27">
        <f>IFERROR(B20/Q20,"N.A.")</f>
        <v>6106.655034073422</v>
      </c>
      <c r="AG20" s="28"/>
      <c r="AH20" s="27">
        <f>IFERROR(D20/S20,"N.A.")</f>
        <v>9170.1960784313742</v>
      </c>
      <c r="AI20" s="28"/>
      <c r="AJ20" s="27">
        <f>IFERROR(F20/U20,"N.A.")</f>
        <v>10341.761174116078</v>
      </c>
      <c r="AK20" s="28"/>
      <c r="AL20" s="27">
        <f>IFERROR(H20/W20,"N.A.")</f>
        <v>4924.2744063324526</v>
      </c>
      <c r="AM20" s="28"/>
      <c r="AN20" s="27">
        <f>IFERROR(J20/Y20,"N.A.")</f>
        <v>0</v>
      </c>
      <c r="AO20" s="28"/>
      <c r="AP20" s="27">
        <f>IFERROR(L20/AA20,"N.A.")</f>
        <v>6088.9650967535581</v>
      </c>
      <c r="AQ20" s="28"/>
      <c r="AR20" s="16">
        <f>IFERROR(N20/AC20, "N.A.")</f>
        <v>6088.9650967535572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1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1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1"/>
      <c r="AR24" s="30"/>
    </row>
    <row r="25" spans="1:44" ht="15" customHeight="1" thickBot="1" x14ac:dyDescent="0.3">
      <c r="A25" s="30"/>
      <c r="B25" s="43" t="s">
        <v>8</v>
      </c>
      <c r="C25" s="44"/>
      <c r="D25" s="45" t="s">
        <v>9</v>
      </c>
      <c r="E25" s="46"/>
      <c r="F25" s="39"/>
      <c r="G25" s="40"/>
      <c r="H25" s="39"/>
      <c r="I25" s="40"/>
      <c r="J25" s="39"/>
      <c r="K25" s="40"/>
      <c r="L25" s="39"/>
      <c r="M25" s="42"/>
      <c r="N25" s="30"/>
      <c r="P25" s="30"/>
      <c r="Q25" s="43" t="s">
        <v>8</v>
      </c>
      <c r="R25" s="44"/>
      <c r="S25" s="45" t="s">
        <v>9</v>
      </c>
      <c r="T25" s="46"/>
      <c r="U25" s="39"/>
      <c r="V25" s="40"/>
      <c r="W25" s="39"/>
      <c r="X25" s="40"/>
      <c r="Y25" s="39"/>
      <c r="Z25" s="40"/>
      <c r="AA25" s="39"/>
      <c r="AB25" s="42"/>
      <c r="AC25" s="30"/>
      <c r="AE25" s="30"/>
      <c r="AF25" s="43" t="s">
        <v>8</v>
      </c>
      <c r="AG25" s="44"/>
      <c r="AH25" s="45" t="s">
        <v>9</v>
      </c>
      <c r="AI25" s="46"/>
      <c r="AJ25" s="39"/>
      <c r="AK25" s="40"/>
      <c r="AL25" s="39"/>
      <c r="AM25" s="40"/>
      <c r="AN25" s="39"/>
      <c r="AO25" s="40"/>
      <c r="AP25" s="39"/>
      <c r="AQ25" s="42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3496760</v>
      </c>
      <c r="C27" s="2"/>
      <c r="D27" s="2">
        <v>2760600</v>
      </c>
      <c r="E27" s="2"/>
      <c r="F27" s="2">
        <v>3350300</v>
      </c>
      <c r="G27" s="2"/>
      <c r="H27" s="2">
        <v>13941500</v>
      </c>
      <c r="I27" s="2"/>
      <c r="J27" s="2"/>
      <c r="K27" s="2"/>
      <c r="L27" s="1">
        <f>B27+D27+F27+H27+J27</f>
        <v>23549160</v>
      </c>
      <c r="M27" s="13">
        <f>C27+E27+G27+I27+K27</f>
        <v>0</v>
      </c>
      <c r="N27" s="14">
        <f>L27+M27</f>
        <v>23549160</v>
      </c>
      <c r="P27" s="3" t="s">
        <v>12</v>
      </c>
      <c r="Q27" s="2">
        <v>642</v>
      </c>
      <c r="R27" s="2">
        <v>0</v>
      </c>
      <c r="S27" s="2">
        <v>331</v>
      </c>
      <c r="T27" s="2">
        <v>0</v>
      </c>
      <c r="U27" s="2">
        <v>468</v>
      </c>
      <c r="V27" s="2">
        <v>0</v>
      </c>
      <c r="W27" s="2">
        <v>1561</v>
      </c>
      <c r="X27" s="2">
        <v>0</v>
      </c>
      <c r="Y27" s="2">
        <v>0</v>
      </c>
      <c r="Z27" s="2">
        <v>0</v>
      </c>
      <c r="AA27" s="1">
        <f>Q27+S27+U27+W27+Y27</f>
        <v>3002</v>
      </c>
      <c r="AB27" s="13">
        <f>R27+T27+V27+X27+Z27</f>
        <v>0</v>
      </c>
      <c r="AC27" s="14">
        <f>AA27+AB27</f>
        <v>3002</v>
      </c>
      <c r="AE27" s="3" t="s">
        <v>12</v>
      </c>
      <c r="AF27" s="2">
        <f>IFERROR(B27/Q27, "N.A.")</f>
        <v>5446.666666666667</v>
      </c>
      <c r="AG27" s="2" t="str">
        <f t="shared" ref="AG27:AR31" si="15">IFERROR(C27/R27, "N.A.")</f>
        <v>N.A.</v>
      </c>
      <c r="AH27" s="2">
        <f t="shared" si="15"/>
        <v>8340.1812688821756</v>
      </c>
      <c r="AI27" s="2" t="str">
        <f t="shared" si="15"/>
        <v>N.A.</v>
      </c>
      <c r="AJ27" s="2">
        <f t="shared" si="15"/>
        <v>7158.7606837606836</v>
      </c>
      <c r="AK27" s="2" t="str">
        <f t="shared" si="15"/>
        <v>N.A.</v>
      </c>
      <c r="AL27" s="2">
        <f t="shared" si="15"/>
        <v>8931.1338885329915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7844.4903397734843</v>
      </c>
      <c r="AQ27" s="13" t="str">
        <f t="shared" si="15"/>
        <v>N.A.</v>
      </c>
      <c r="AR27" s="14">
        <f t="shared" si="15"/>
        <v>7844.4903397734843</v>
      </c>
    </row>
    <row r="28" spans="1:44" ht="15" customHeight="1" thickBot="1" x14ac:dyDescent="0.3">
      <c r="A28" s="3" t="s">
        <v>13</v>
      </c>
      <c r="B28" s="2">
        <v>1704520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1704520</v>
      </c>
      <c r="M28" s="13">
        <f t="shared" si="16"/>
        <v>0</v>
      </c>
      <c r="N28" s="14">
        <f t="shared" ref="N28:N30" si="17">L28+M28</f>
        <v>1704520</v>
      </c>
      <c r="P28" s="3" t="s">
        <v>13</v>
      </c>
      <c r="Q28" s="2">
        <v>371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371</v>
      </c>
      <c r="AB28" s="13">
        <f t="shared" si="18"/>
        <v>0</v>
      </c>
      <c r="AC28" s="14">
        <f t="shared" ref="AC28:AC30" si="19">AA28+AB28</f>
        <v>371</v>
      </c>
      <c r="AE28" s="3" t="s">
        <v>13</v>
      </c>
      <c r="AF28" s="2">
        <f t="shared" ref="AF28:AF31" si="20">IFERROR(B28/Q28, "N.A.")</f>
        <v>4594.3935309973049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4594.3935309973049</v>
      </c>
      <c r="AQ28" s="13" t="str">
        <f t="shared" si="15"/>
        <v>N.A.</v>
      </c>
      <c r="AR28" s="14">
        <f t="shared" si="15"/>
        <v>4594.3935309973049</v>
      </c>
    </row>
    <row r="29" spans="1:44" ht="15" customHeight="1" thickBot="1" x14ac:dyDescent="0.3">
      <c r="A29" s="3" t="s">
        <v>14</v>
      </c>
      <c r="B29" s="2">
        <v>25064819.999999996</v>
      </c>
      <c r="C29" s="2">
        <v>48948480.000000007</v>
      </c>
      <c r="D29" s="2">
        <v>4254600</v>
      </c>
      <c r="E29" s="2"/>
      <c r="F29" s="2"/>
      <c r="G29" s="2">
        <v>7551999.9999999991</v>
      </c>
      <c r="H29" s="2"/>
      <c r="I29" s="2">
        <v>3089999.9999999995</v>
      </c>
      <c r="J29" s="2"/>
      <c r="K29" s="2"/>
      <c r="L29" s="1">
        <f t="shared" si="16"/>
        <v>29319419.999999996</v>
      </c>
      <c r="M29" s="13">
        <f t="shared" si="16"/>
        <v>59590480.000000007</v>
      </c>
      <c r="N29" s="14">
        <f t="shared" si="17"/>
        <v>88909900</v>
      </c>
      <c r="P29" s="3" t="s">
        <v>14</v>
      </c>
      <c r="Q29" s="2">
        <v>4115</v>
      </c>
      <c r="R29" s="2">
        <v>7109</v>
      </c>
      <c r="S29" s="2">
        <v>434</v>
      </c>
      <c r="T29" s="2">
        <v>0</v>
      </c>
      <c r="U29" s="2">
        <v>0</v>
      </c>
      <c r="V29" s="2">
        <v>460</v>
      </c>
      <c r="W29" s="2">
        <v>0</v>
      </c>
      <c r="X29" s="2">
        <v>357</v>
      </c>
      <c r="Y29" s="2">
        <v>0</v>
      </c>
      <c r="Z29" s="2">
        <v>0</v>
      </c>
      <c r="AA29" s="1">
        <f t="shared" si="18"/>
        <v>4549</v>
      </c>
      <c r="AB29" s="13">
        <f t="shared" si="18"/>
        <v>7926</v>
      </c>
      <c r="AC29" s="14">
        <f t="shared" si="19"/>
        <v>12475</v>
      </c>
      <c r="AE29" s="3" t="s">
        <v>14</v>
      </c>
      <c r="AF29" s="2">
        <f t="shared" si="20"/>
        <v>6091.0862697448347</v>
      </c>
      <c r="AG29" s="2">
        <f t="shared" si="15"/>
        <v>6885.4241102827409</v>
      </c>
      <c r="AH29" s="2">
        <f t="shared" si="15"/>
        <v>9803.2258064516136</v>
      </c>
      <c r="AI29" s="2" t="str">
        <f t="shared" si="15"/>
        <v>N.A.</v>
      </c>
      <c r="AJ29" s="2" t="str">
        <f t="shared" si="15"/>
        <v>N.A.</v>
      </c>
      <c r="AK29" s="2">
        <f t="shared" si="15"/>
        <v>16417.391304347824</v>
      </c>
      <c r="AL29" s="2" t="str">
        <f t="shared" si="15"/>
        <v>N.A.</v>
      </c>
      <c r="AM29" s="2">
        <f t="shared" si="15"/>
        <v>8655.462184873948</v>
      </c>
      <c r="AN29" s="2" t="str">
        <f t="shared" si="15"/>
        <v>N.A.</v>
      </c>
      <c r="AO29" s="2" t="str">
        <f t="shared" si="15"/>
        <v>N.A.</v>
      </c>
      <c r="AP29" s="15">
        <f t="shared" si="15"/>
        <v>6445.2451088151238</v>
      </c>
      <c r="AQ29" s="13">
        <f t="shared" si="15"/>
        <v>7518.3547817310127</v>
      </c>
      <c r="AR29" s="14">
        <f t="shared" si="15"/>
        <v>7127.0460921843687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>
        <v>2060000</v>
      </c>
      <c r="H30" s="2">
        <v>0</v>
      </c>
      <c r="I30" s="2"/>
      <c r="J30" s="2">
        <v>0</v>
      </c>
      <c r="K30" s="2"/>
      <c r="L30" s="1">
        <f t="shared" si="16"/>
        <v>0</v>
      </c>
      <c r="M30" s="13">
        <f t="shared" si="16"/>
        <v>2060000</v>
      </c>
      <c r="N30" s="14">
        <f t="shared" si="17"/>
        <v>2060000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103</v>
      </c>
      <c r="W30" s="2">
        <v>508</v>
      </c>
      <c r="X30" s="2">
        <v>0</v>
      </c>
      <c r="Y30" s="2">
        <v>254</v>
      </c>
      <c r="Z30" s="2">
        <v>0</v>
      </c>
      <c r="AA30" s="1">
        <f t="shared" si="18"/>
        <v>762</v>
      </c>
      <c r="AB30" s="13">
        <f t="shared" si="18"/>
        <v>103</v>
      </c>
      <c r="AC30" s="17">
        <f t="shared" si="19"/>
        <v>865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20000</v>
      </c>
      <c r="AL30" s="2">
        <f t="shared" si="15"/>
        <v>0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0</v>
      </c>
      <c r="AQ30" s="13">
        <f t="shared" si="15"/>
        <v>20000</v>
      </c>
      <c r="AR30" s="14">
        <f t="shared" si="15"/>
        <v>2381.5028901734104</v>
      </c>
    </row>
    <row r="31" spans="1:44" ht="15" customHeight="1" thickBot="1" x14ac:dyDescent="0.3">
      <c r="A31" s="4" t="s">
        <v>16</v>
      </c>
      <c r="B31" s="2">
        <v>30266100</v>
      </c>
      <c r="C31" s="2">
        <v>48948480.000000007</v>
      </c>
      <c r="D31" s="2">
        <v>7015200.0000000009</v>
      </c>
      <c r="E31" s="2"/>
      <c r="F31" s="2">
        <v>3350300</v>
      </c>
      <c r="G31" s="2">
        <v>9612000</v>
      </c>
      <c r="H31" s="2">
        <v>13941500</v>
      </c>
      <c r="I31" s="2">
        <v>3089999.9999999995</v>
      </c>
      <c r="J31" s="2">
        <v>0</v>
      </c>
      <c r="K31" s="2"/>
      <c r="L31" s="1">
        <f t="shared" ref="L31" si="21">B31+D31+F31+H31+J31</f>
        <v>54573100</v>
      </c>
      <c r="M31" s="13">
        <f t="shared" ref="M31" si="22">C31+E31+G31+I31+K31</f>
        <v>61650480.000000007</v>
      </c>
      <c r="N31" s="17">
        <f t="shared" ref="N31" si="23">L31+M31</f>
        <v>116223580</v>
      </c>
      <c r="P31" s="4" t="s">
        <v>16</v>
      </c>
      <c r="Q31" s="2">
        <v>5128</v>
      </c>
      <c r="R31" s="2">
        <v>7109</v>
      </c>
      <c r="S31" s="2">
        <v>765</v>
      </c>
      <c r="T31" s="2">
        <v>0</v>
      </c>
      <c r="U31" s="2">
        <v>468</v>
      </c>
      <c r="V31" s="2">
        <v>563</v>
      </c>
      <c r="W31" s="2">
        <v>2069</v>
      </c>
      <c r="X31" s="2">
        <v>357</v>
      </c>
      <c r="Y31" s="2">
        <v>254</v>
      </c>
      <c r="Z31" s="2">
        <v>0</v>
      </c>
      <c r="AA31" s="1">
        <f t="shared" ref="AA31" si="24">Q31+S31+U31+W31+Y31</f>
        <v>8684</v>
      </c>
      <c r="AB31" s="13">
        <f t="shared" ref="AB31" si="25">R31+T31+V31+X31+Z31</f>
        <v>8029</v>
      </c>
      <c r="AC31" s="14">
        <f t="shared" ref="AC31" si="26">AA31+AB31</f>
        <v>16713</v>
      </c>
      <c r="AE31" s="4" t="s">
        <v>16</v>
      </c>
      <c r="AF31" s="2">
        <f t="shared" si="20"/>
        <v>5902.1255850234011</v>
      </c>
      <c r="AG31" s="2">
        <f t="shared" si="15"/>
        <v>6885.4241102827409</v>
      </c>
      <c r="AH31" s="2">
        <f t="shared" si="15"/>
        <v>9170.1960784313742</v>
      </c>
      <c r="AI31" s="2" t="str">
        <f t="shared" si="15"/>
        <v>N.A.</v>
      </c>
      <c r="AJ31" s="2">
        <f t="shared" si="15"/>
        <v>7158.7606837606836</v>
      </c>
      <c r="AK31" s="2">
        <f t="shared" si="15"/>
        <v>17072.824156305505</v>
      </c>
      <c r="AL31" s="2">
        <f t="shared" si="15"/>
        <v>6738.2793620106331</v>
      </c>
      <c r="AM31" s="2">
        <f t="shared" si="15"/>
        <v>8655.462184873948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6284.3274988484573</v>
      </c>
      <c r="AQ31" s="13">
        <f t="shared" ref="AQ31" si="28">IFERROR(M31/AB31, "N.A.")</f>
        <v>7678.4755262174622</v>
      </c>
      <c r="AR31" s="14">
        <f t="shared" ref="AR31" si="29">IFERROR(N31/AC31, "N.A.")</f>
        <v>6954.0824507868128</v>
      </c>
    </row>
    <row r="32" spans="1:44" ht="15" customHeight="1" thickBot="1" x14ac:dyDescent="0.3">
      <c r="A32" s="5" t="s">
        <v>0</v>
      </c>
      <c r="B32" s="24">
        <f>B31+C31</f>
        <v>79214580</v>
      </c>
      <c r="C32" s="26"/>
      <c r="D32" s="24">
        <f>D31+E31</f>
        <v>7015200.0000000009</v>
      </c>
      <c r="E32" s="26"/>
      <c r="F32" s="24">
        <f>F31+G31</f>
        <v>12962300</v>
      </c>
      <c r="G32" s="26"/>
      <c r="H32" s="24">
        <f>H31+I31</f>
        <v>17031500</v>
      </c>
      <c r="I32" s="26"/>
      <c r="J32" s="24">
        <f>J31+K31</f>
        <v>0</v>
      </c>
      <c r="K32" s="26"/>
      <c r="L32" s="24">
        <f>L31+M31</f>
        <v>116223580</v>
      </c>
      <c r="M32" s="25"/>
      <c r="N32" s="18">
        <f>B32+D32+F32+H32+J32</f>
        <v>116223580</v>
      </c>
      <c r="P32" s="5" t="s">
        <v>0</v>
      </c>
      <c r="Q32" s="24">
        <f>Q31+R31</f>
        <v>12237</v>
      </c>
      <c r="R32" s="26"/>
      <c r="S32" s="24">
        <f>S31+T31</f>
        <v>765</v>
      </c>
      <c r="T32" s="26"/>
      <c r="U32" s="24">
        <f>U31+V31</f>
        <v>1031</v>
      </c>
      <c r="V32" s="26"/>
      <c r="W32" s="24">
        <f>W31+X31</f>
        <v>2426</v>
      </c>
      <c r="X32" s="26"/>
      <c r="Y32" s="24">
        <f>Y31+Z31</f>
        <v>254</v>
      </c>
      <c r="Z32" s="26"/>
      <c r="AA32" s="24">
        <f>AA31+AB31</f>
        <v>16713</v>
      </c>
      <c r="AB32" s="26"/>
      <c r="AC32" s="19">
        <f>Q32+S32+U32+W32+Y32</f>
        <v>16713</v>
      </c>
      <c r="AE32" s="5" t="s">
        <v>0</v>
      </c>
      <c r="AF32" s="27">
        <f>IFERROR(B32/Q32,"N.A.")</f>
        <v>6473.3660210835988</v>
      </c>
      <c r="AG32" s="28"/>
      <c r="AH32" s="27">
        <f>IFERROR(D32/S32,"N.A.")</f>
        <v>9170.1960784313742</v>
      </c>
      <c r="AI32" s="28"/>
      <c r="AJ32" s="27">
        <f>IFERROR(F32/U32,"N.A.")</f>
        <v>12572.550921435499</v>
      </c>
      <c r="AK32" s="28"/>
      <c r="AL32" s="27">
        <f>IFERROR(H32/W32,"N.A.")</f>
        <v>7020.4039571310796</v>
      </c>
      <c r="AM32" s="28"/>
      <c r="AN32" s="27">
        <f>IFERROR(J32/Y32,"N.A.")</f>
        <v>0</v>
      </c>
      <c r="AO32" s="28"/>
      <c r="AP32" s="27">
        <f>IFERROR(L32/AA32,"N.A.")</f>
        <v>6954.0824507868128</v>
      </c>
      <c r="AQ32" s="28"/>
      <c r="AR32" s="16">
        <f>IFERROR(N32/AC32, "N.A.")</f>
        <v>6954.0824507868128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1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1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1"/>
      <c r="AR36" s="30"/>
    </row>
    <row r="37" spans="1:44" ht="15" customHeight="1" thickBot="1" x14ac:dyDescent="0.3">
      <c r="A37" s="30"/>
      <c r="B37" s="43" t="s">
        <v>8</v>
      </c>
      <c r="C37" s="44"/>
      <c r="D37" s="45" t="s">
        <v>9</v>
      </c>
      <c r="E37" s="46"/>
      <c r="F37" s="39"/>
      <c r="G37" s="40"/>
      <c r="H37" s="39"/>
      <c r="I37" s="40"/>
      <c r="J37" s="39"/>
      <c r="K37" s="40"/>
      <c r="L37" s="39"/>
      <c r="M37" s="42"/>
      <c r="N37" s="30"/>
      <c r="P37" s="30"/>
      <c r="Q37" s="43" t="s">
        <v>8</v>
      </c>
      <c r="R37" s="44"/>
      <c r="S37" s="45" t="s">
        <v>9</v>
      </c>
      <c r="T37" s="46"/>
      <c r="U37" s="39"/>
      <c r="V37" s="40"/>
      <c r="W37" s="39"/>
      <c r="X37" s="40"/>
      <c r="Y37" s="39"/>
      <c r="Z37" s="40"/>
      <c r="AA37" s="39"/>
      <c r="AB37" s="42"/>
      <c r="AC37" s="30"/>
      <c r="AE37" s="30"/>
      <c r="AF37" s="43" t="s">
        <v>8</v>
      </c>
      <c r="AG37" s="44"/>
      <c r="AH37" s="45" t="s">
        <v>9</v>
      </c>
      <c r="AI37" s="46"/>
      <c r="AJ37" s="39"/>
      <c r="AK37" s="40"/>
      <c r="AL37" s="39"/>
      <c r="AM37" s="40"/>
      <c r="AN37" s="39"/>
      <c r="AO37" s="40"/>
      <c r="AP37" s="39"/>
      <c r="AQ37" s="42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920200</v>
      </c>
      <c r="C39" s="2"/>
      <c r="D39" s="2"/>
      <c r="E39" s="2"/>
      <c r="F39" s="2"/>
      <c r="G39" s="2"/>
      <c r="H39" s="2">
        <v>1631499.9999999998</v>
      </c>
      <c r="I39" s="2"/>
      <c r="J39" s="2"/>
      <c r="K39" s="2"/>
      <c r="L39" s="1">
        <f>B39+D39+F39+H39+J39</f>
        <v>2551700</v>
      </c>
      <c r="M39" s="13">
        <f>C39+E39+G39+I39+K39</f>
        <v>0</v>
      </c>
      <c r="N39" s="14">
        <f>L39+M39</f>
        <v>2551700</v>
      </c>
      <c r="P39" s="3" t="s">
        <v>12</v>
      </c>
      <c r="Q39" s="2">
        <v>214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1110</v>
      </c>
      <c r="X39" s="2">
        <v>0</v>
      </c>
      <c r="Y39" s="2">
        <v>0</v>
      </c>
      <c r="Z39" s="2">
        <v>0</v>
      </c>
      <c r="AA39" s="1">
        <f>Q39+S39+U39+W39+Y39</f>
        <v>1324</v>
      </c>
      <c r="AB39" s="13">
        <f>R39+T39+V39+X39+Z39</f>
        <v>0</v>
      </c>
      <c r="AC39" s="14">
        <f>AA39+AB39</f>
        <v>1324</v>
      </c>
      <c r="AE39" s="3" t="s">
        <v>12</v>
      </c>
      <c r="AF39" s="2">
        <f>IFERROR(B39/Q39, "N.A.")</f>
        <v>4300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1469.8198198198197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1927.2658610271903</v>
      </c>
      <c r="AQ39" s="13" t="str">
        <f t="shared" si="30"/>
        <v>N.A.</v>
      </c>
      <c r="AR39" s="14">
        <f t="shared" si="30"/>
        <v>1927.2658610271903</v>
      </c>
    </row>
    <row r="40" spans="1:44" ht="15" customHeight="1" thickBot="1" x14ac:dyDescent="0.3">
      <c r="A40" s="3" t="s">
        <v>13</v>
      </c>
      <c r="B40" s="2">
        <v>3045850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3045850</v>
      </c>
      <c r="M40" s="13">
        <f t="shared" si="31"/>
        <v>0</v>
      </c>
      <c r="N40" s="14">
        <f t="shared" ref="N40:N42" si="32">L40+M40</f>
        <v>3045850</v>
      </c>
      <c r="P40" s="3" t="s">
        <v>13</v>
      </c>
      <c r="Q40" s="2">
        <v>1019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1019</v>
      </c>
      <c r="AB40" s="13">
        <f t="shared" si="33"/>
        <v>0</v>
      </c>
      <c r="AC40" s="14">
        <f t="shared" ref="AC40:AC42" si="34">AA40+AB40</f>
        <v>1019</v>
      </c>
      <c r="AE40" s="3" t="s">
        <v>13</v>
      </c>
      <c r="AF40" s="2">
        <f t="shared" ref="AF40:AF43" si="35">IFERROR(B40/Q40, "N.A.")</f>
        <v>2989.0578999018644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2989.0578999018644</v>
      </c>
      <c r="AQ40" s="13" t="str">
        <f t="shared" si="30"/>
        <v>N.A.</v>
      </c>
      <c r="AR40" s="14">
        <f t="shared" si="30"/>
        <v>2989.0578999018644</v>
      </c>
    </row>
    <row r="41" spans="1:44" ht="15" customHeight="1" thickBot="1" x14ac:dyDescent="0.3">
      <c r="A41" s="3" t="s">
        <v>14</v>
      </c>
      <c r="B41" s="2">
        <v>9324225</v>
      </c>
      <c r="C41" s="2">
        <v>18611840</v>
      </c>
      <c r="D41" s="2"/>
      <c r="E41" s="2"/>
      <c r="F41" s="2"/>
      <c r="G41" s="2">
        <v>2539999.9999999995</v>
      </c>
      <c r="H41" s="2"/>
      <c r="I41" s="2">
        <v>0</v>
      </c>
      <c r="J41" s="2">
        <v>0</v>
      </c>
      <c r="K41" s="2"/>
      <c r="L41" s="1">
        <f t="shared" si="31"/>
        <v>9324225</v>
      </c>
      <c r="M41" s="13">
        <f t="shared" si="31"/>
        <v>21151840</v>
      </c>
      <c r="N41" s="14">
        <f t="shared" si="32"/>
        <v>30476065</v>
      </c>
      <c r="P41" s="3" t="s">
        <v>14</v>
      </c>
      <c r="Q41" s="2">
        <v>1832</v>
      </c>
      <c r="R41" s="2">
        <v>2894</v>
      </c>
      <c r="S41" s="2">
        <v>0</v>
      </c>
      <c r="T41" s="2">
        <v>0</v>
      </c>
      <c r="U41" s="2">
        <v>0</v>
      </c>
      <c r="V41" s="2">
        <v>468</v>
      </c>
      <c r="W41" s="2">
        <v>0</v>
      </c>
      <c r="X41" s="2">
        <v>254</v>
      </c>
      <c r="Y41" s="2">
        <v>508</v>
      </c>
      <c r="Z41" s="2">
        <v>0</v>
      </c>
      <c r="AA41" s="1">
        <f t="shared" si="33"/>
        <v>2340</v>
      </c>
      <c r="AB41" s="13">
        <f t="shared" si="33"/>
        <v>3616</v>
      </c>
      <c r="AC41" s="14">
        <f t="shared" si="34"/>
        <v>5956</v>
      </c>
      <c r="AE41" s="3" t="s">
        <v>14</v>
      </c>
      <c r="AF41" s="2">
        <f t="shared" si="35"/>
        <v>5089.6424672489084</v>
      </c>
      <c r="AG41" s="2">
        <f t="shared" si="30"/>
        <v>6431.1817553559085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5427.3504273504268</v>
      </c>
      <c r="AL41" s="2" t="str">
        <f t="shared" si="30"/>
        <v>N.A.</v>
      </c>
      <c r="AM41" s="2">
        <f t="shared" si="30"/>
        <v>0</v>
      </c>
      <c r="AN41" s="2">
        <f t="shared" si="30"/>
        <v>0</v>
      </c>
      <c r="AO41" s="2" t="str">
        <f t="shared" si="30"/>
        <v>N.A.</v>
      </c>
      <c r="AP41" s="15">
        <f t="shared" si="30"/>
        <v>3984.7115384615386</v>
      </c>
      <c r="AQ41" s="13">
        <f t="shared" si="30"/>
        <v>5849.5132743362828</v>
      </c>
      <c r="AR41" s="14">
        <f t="shared" si="30"/>
        <v>5116.8678643384819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13290275</v>
      </c>
      <c r="C43" s="2">
        <v>18611840</v>
      </c>
      <c r="D43" s="2"/>
      <c r="E43" s="2"/>
      <c r="F43" s="2"/>
      <c r="G43" s="2">
        <v>2539999.9999999995</v>
      </c>
      <c r="H43" s="2">
        <v>1631499.9999999998</v>
      </c>
      <c r="I43" s="2">
        <v>0</v>
      </c>
      <c r="J43" s="2">
        <v>0</v>
      </c>
      <c r="K43" s="2"/>
      <c r="L43" s="1">
        <f t="shared" ref="L43" si="36">B43+D43+F43+H43+J43</f>
        <v>14921775</v>
      </c>
      <c r="M43" s="13">
        <f t="shared" ref="M43" si="37">C43+E43+G43+I43+K43</f>
        <v>21151840</v>
      </c>
      <c r="N43" s="17">
        <f t="shared" ref="N43" si="38">L43+M43</f>
        <v>36073615</v>
      </c>
      <c r="P43" s="4" t="s">
        <v>16</v>
      </c>
      <c r="Q43" s="2">
        <v>3065</v>
      </c>
      <c r="R43" s="2">
        <v>2894</v>
      </c>
      <c r="S43" s="2">
        <v>0</v>
      </c>
      <c r="T43" s="2">
        <v>0</v>
      </c>
      <c r="U43" s="2">
        <v>0</v>
      </c>
      <c r="V43" s="2">
        <v>468</v>
      </c>
      <c r="W43" s="2">
        <v>1110</v>
      </c>
      <c r="X43" s="2">
        <v>254</v>
      </c>
      <c r="Y43" s="2">
        <v>508</v>
      </c>
      <c r="Z43" s="2">
        <v>0</v>
      </c>
      <c r="AA43" s="1">
        <f t="shared" ref="AA43" si="39">Q43+S43+U43+W43+Y43</f>
        <v>4683</v>
      </c>
      <c r="AB43" s="13">
        <f t="shared" ref="AB43" si="40">R43+T43+V43+X43+Z43</f>
        <v>3616</v>
      </c>
      <c r="AC43" s="17">
        <f t="shared" ref="AC43" si="41">AA43+AB43</f>
        <v>8299</v>
      </c>
      <c r="AE43" s="4" t="s">
        <v>16</v>
      </c>
      <c r="AF43" s="2">
        <f t="shared" si="35"/>
        <v>4336.1419249592172</v>
      </c>
      <c r="AG43" s="2">
        <f t="shared" si="30"/>
        <v>6431.1817553559085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5427.3504273504268</v>
      </c>
      <c r="AL43" s="2">
        <f t="shared" si="30"/>
        <v>1469.8198198198197</v>
      </c>
      <c r="AM43" s="2">
        <f t="shared" si="30"/>
        <v>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3186.3709160794365</v>
      </c>
      <c r="AQ43" s="13">
        <f t="shared" ref="AQ43" si="43">IFERROR(M43/AB43, "N.A.")</f>
        <v>5849.5132743362828</v>
      </c>
      <c r="AR43" s="14">
        <f t="shared" ref="AR43" si="44">IFERROR(N43/AC43, "N.A.")</f>
        <v>4346.7423785998317</v>
      </c>
    </row>
    <row r="44" spans="1:44" ht="15" customHeight="1" thickBot="1" x14ac:dyDescent="0.3">
      <c r="A44" s="5" t="s">
        <v>0</v>
      </c>
      <c r="B44" s="24">
        <f>B43+C43</f>
        <v>31902115</v>
      </c>
      <c r="C44" s="26"/>
      <c r="D44" s="24">
        <f>D43+E43</f>
        <v>0</v>
      </c>
      <c r="E44" s="26"/>
      <c r="F44" s="24">
        <f>F43+G43</f>
        <v>2539999.9999999995</v>
      </c>
      <c r="G44" s="26"/>
      <c r="H44" s="24">
        <f>H43+I43</f>
        <v>1631499.9999999998</v>
      </c>
      <c r="I44" s="26"/>
      <c r="J44" s="24">
        <f>J43+K43</f>
        <v>0</v>
      </c>
      <c r="K44" s="26"/>
      <c r="L44" s="24">
        <f>L43+M43</f>
        <v>36073615</v>
      </c>
      <c r="M44" s="25"/>
      <c r="N44" s="18">
        <f>B44+D44+F44+H44+J44</f>
        <v>36073615</v>
      </c>
      <c r="P44" s="5" t="s">
        <v>0</v>
      </c>
      <c r="Q44" s="24">
        <f>Q43+R43</f>
        <v>5959</v>
      </c>
      <c r="R44" s="26"/>
      <c r="S44" s="24">
        <f>S43+T43</f>
        <v>0</v>
      </c>
      <c r="T44" s="26"/>
      <c r="U44" s="24">
        <f>U43+V43</f>
        <v>468</v>
      </c>
      <c r="V44" s="26"/>
      <c r="W44" s="24">
        <f>W43+X43</f>
        <v>1364</v>
      </c>
      <c r="X44" s="26"/>
      <c r="Y44" s="24">
        <f>Y43+Z43</f>
        <v>508</v>
      </c>
      <c r="Z44" s="26"/>
      <c r="AA44" s="24">
        <f>AA43+AB43</f>
        <v>8299</v>
      </c>
      <c r="AB44" s="25"/>
      <c r="AC44" s="18">
        <f>Q44+S44+U44+W44+Y44</f>
        <v>8299</v>
      </c>
      <c r="AE44" s="5" t="s">
        <v>0</v>
      </c>
      <c r="AF44" s="27">
        <f>IFERROR(B44/Q44,"N.A.")</f>
        <v>5353.6021144487331</v>
      </c>
      <c r="AG44" s="28"/>
      <c r="AH44" s="27" t="str">
        <f>IFERROR(D44/S44,"N.A.")</f>
        <v>N.A.</v>
      </c>
      <c r="AI44" s="28"/>
      <c r="AJ44" s="27">
        <f>IFERROR(F44/U44,"N.A.")</f>
        <v>5427.3504273504268</v>
      </c>
      <c r="AK44" s="28"/>
      <c r="AL44" s="27">
        <f>IFERROR(H44/W44,"N.A.")</f>
        <v>1196.1143695014662</v>
      </c>
      <c r="AM44" s="28"/>
      <c r="AN44" s="27">
        <f>IFERROR(J44/Y44,"N.A.")</f>
        <v>0</v>
      </c>
      <c r="AO44" s="28"/>
      <c r="AP44" s="27">
        <f>IFERROR(L44/AA44,"N.A.")</f>
        <v>4346.7423785998317</v>
      </c>
      <c r="AQ44" s="28"/>
      <c r="AR44" s="16">
        <f>IFERROR(N44/AC44, "N.A.")</f>
        <v>4346.7423785998317</v>
      </c>
    </row>
  </sheetData>
  <mergeCells count="144"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2E3AB9-6F45-486C-B895-412327DF5D5F}">
  <ds:schemaRefs>
    <ds:schemaRef ds:uri="http://purl.org/dc/elements/1.1/"/>
    <ds:schemaRef ds:uri="http://purl.org/dc/dcmitype/"/>
    <ds:schemaRef ds:uri="http://schemas.microsoft.com/office/2006/metadata/properties"/>
    <ds:schemaRef ds:uri="http://purl.org/dc/terms/"/>
    <ds:schemaRef ds:uri="http://schemas.microsoft.com/office/2006/documentManagement/types"/>
    <ds:schemaRef ds:uri="3946fdfc-da00-409a-95df-cd9f19cc2a9a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2017 T2</dc:title>
  <dc:subject>Matriz Hussmanns Quintana Roo, 2017-T2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2025-12-16T14:42:20Z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